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475"/>
  </bookViews>
  <sheets>
    <sheet name="Баланс" sheetId="2" r:id="rId1"/>
  </sheets>
  <externalReferences>
    <externalReference r:id="rId2"/>
  </externalReferences>
  <definedNames>
    <definedName name="activity">[1]Титульный!$F$88</definedName>
    <definedName name="ADDRESS_FACT">[1]Титульный!$F$39</definedName>
    <definedName name="ADDRESS_LEGAL">[1]Титульный!$F$38</definedName>
    <definedName name="ADDRESS_POST">[1]Титульный!$F$40</definedName>
    <definedName name="Adm_okrug_list">[1]REESTR_MO!$D$2:$D$148</definedName>
    <definedName name="akt_vid_deyat">'[1]Список листов'!$U$68:$U$71</definedName>
    <definedName name="amort_group_list">[1]TECHSHEET!$AV$4:$AV$13</definedName>
    <definedName name="app_type">[1]TECHSHEET!$BG$11:$BG$15</definedName>
    <definedName name="assignment_list_rentearth">[1]TECHSHEET!$BK$2:$BK$13</definedName>
    <definedName name="assignment_list_rentearth_directory">[1]TECHSHEET!$BL$2:$BL$13</definedName>
    <definedName name="authorized_person">[1]Титульный!$F$51</definedName>
    <definedName name="BALANCE_BLOCK_9">Баланс!$H$199:$H$201</definedName>
    <definedName name="BALANCE_CheckFormula_4">Баланс!$K$61:$DC$61</definedName>
    <definedName name="BALANCE_CheckFormula_511">Баланс!$K$96:$DC$96</definedName>
    <definedName name="BALANCE_CheckFormula_512">Баланс!$K$100:$DC$100</definedName>
    <definedName name="BALANCE_CheckFormula_52">Баланс!$K$104:$DC$104</definedName>
    <definedName name="BALANCE_CheckFormula_8">Баланс!$K$176:$DC$176</definedName>
    <definedName name="BALANCE_END_CELL">Баланс!$DJ$204</definedName>
    <definedName name="BALANCE_FIRST_DATA_CELL">Баланс!$K$19</definedName>
    <definedName name="BALANCE_FUEL_TYPE_IDS">Баланс!$DR$199:$DR$202</definedName>
    <definedName name="BALANCE_MARKER_p5">Баланс!$G$93</definedName>
    <definedName name="BALANCE_MOEK_BLOCK_15">'[1]Баланс (МОЭК)'!$H$156:$H$158</definedName>
    <definedName name="BALANCE_MOSENERGO_BLOCK_15">'[1]Баланс (Мосэнерго)'!$H$197:$H$199</definedName>
    <definedName name="BALANCE_vis_reg_flags">Баланс!$AE$8:$DP$8</definedName>
    <definedName name="BALANCE_vis_reg_flags_2">Баланс!$A$19:$A$203</definedName>
    <definedName name="base_operation_list">[1]TECHSHEET!$AU$20:$AU$29</definedName>
    <definedName name="base_operation_list_amortiz">[1]TECHSHEET!$AV$20:$AV$25</definedName>
    <definedName name="base_operation_list_arenda">[1]TECHSHEET!$AW$16:$AW$17</definedName>
    <definedName name="calc_tariff">[1]Титульный!$F$94</definedName>
    <definedName name="calc_tariff_list">[1]TECHSHEET!$BD$21:$BD$23</definedName>
    <definedName name="Category_property_list">[1]TECHSHEET!$AV$16:$AV$17</definedName>
    <definedName name="CheckListBALANCE_YEAR_1">Баланс!$AV$20:$AV$203</definedName>
    <definedName name="CheckListBALANCE_YEAR_2">Баланс!$BA$20:$BA$203</definedName>
    <definedName name="CheckListBALANCE_YEAR_3">Баланс!$BR$20:$BR$203</definedName>
    <definedName name="CheckListBALANCE_YEAR_4">Баланс!$CM$20:$CM$203</definedName>
    <definedName name="classification_OS_list_arenda">[1]TECHSHEET!$AW$20:$AW$24</definedName>
    <definedName name="CORRECT_LENGTH">[1]Титульный!$F$73</definedName>
    <definedName name="CREATE_CONTRACTS">[1]TECHSHEET!$BF$53:$BF$67</definedName>
    <definedName name="DIFF_TARIFF_TEPLOSNAB">[1]Титульный!$F$85</definedName>
    <definedName name="DIFF_TARIFF_TEPLOSNAB_list">[1]TECHSHEET!$BD$50:$BD$55</definedName>
    <definedName name="DIRECTOR_DOLJ">[1]Титульный!$F$46</definedName>
    <definedName name="DIRECTOR_FIO">[1]Титульный!$F$45</definedName>
    <definedName name="Dolya">[1]TECHSHEET!$ET$2:$ET$4</definedName>
    <definedName name="dop_priznak_warm_list">[1]TECHSHEET!$AM$2</definedName>
    <definedName name="FACT_MONTH_COUNT">[1]Титульный!$F$74</definedName>
    <definedName name="FACT_MONTH_COUNT_quantity">[1]TECHSHEET!$EU$2:$EU$10</definedName>
    <definedName name="FIRST_PERIOD_IN_LT">[1]Титульный!$F$71</definedName>
    <definedName name="fuel_ed_izm_list">[1]TECHSHEET!$AG$2:$AG$54</definedName>
    <definedName name="fuel_ed_izm_list_Index">[1]TECHSHEET!$ER$2:$ER$17</definedName>
    <definedName name="fuel_list">[1]TECHSHEET!$AF$2:$AF$54</definedName>
    <definedName name="fuel_list_index">[1]TECHSHEET!$ES$2:$ES$17</definedName>
    <definedName name="FUEL_TYPES_IDS">'[1]Виды топлива'!$G$13:$G$14</definedName>
    <definedName name="god">[1]Титульный!$F$14</definedName>
    <definedName name="god_minus_0_or_1">[1]Титульный!$M$16</definedName>
    <definedName name="god_minus_1_or_2">[1]Титульный!$N$16</definedName>
    <definedName name="god_minus_2_or_3">[1]Титульный!$O$16</definedName>
    <definedName name="god_minus_3_or_4">[1]Титульный!$P$16</definedName>
    <definedName name="god_number">[1]Титульный!$L$16</definedName>
    <definedName name="god_p1">[1]Титульный!#REF!</definedName>
    <definedName name="god_p2">[1]Титульный!#REF!</definedName>
    <definedName name="god_p3">[1]Титульный!#REF!</definedName>
    <definedName name="god_p4">[1]Титульный!#REF!</definedName>
    <definedName name="GOS_UCHASTIE">[1]Титульный!$F$62</definedName>
    <definedName name="group_rash_list">[1]TECHSHEET!$AY$4:$AY$11</definedName>
    <definedName name="hasTES">[1]Титульный!$L$88</definedName>
    <definedName name="hide_details_trigger">[1]Титульный!$F$20</definedName>
    <definedName name="inn">[1]Титульный!$F$29</definedName>
    <definedName name="InsB_BALANCE_4_2">Баланс!$H$62:$H$63</definedName>
    <definedName name="InsB_BALANCE_5_11">Баланс!$H$97:$H$98</definedName>
    <definedName name="InsB_BALANCE_5_12">Баланс!$H$101:$H$102</definedName>
    <definedName name="InsB_BALANCE_5_2">Баланс!$H$105:$H$115</definedName>
    <definedName name="InsB_BALANCE_8_2">Баланс!$H$177:$H$178</definedName>
    <definedName name="InsB_BALANCE_9">Баланс!$H$200:$H$201</definedName>
    <definedName name="InsB_FUEL_TYPES">'[1]Виды топлива'!$D$13:$D$14</definedName>
    <definedName name="INVEST_PROG">'[1]Исх. данные'!$N$57</definedName>
    <definedName name="isActivityTeplonos">[1]Титульный!$M$88</definedName>
    <definedName name="IsBase">[1]Титульный!$I$16</definedName>
    <definedName name="isCalcTariffReserve">[1]Титульный!$J$94</definedName>
    <definedName name="isCalcTariffTeploNos">[1]Титульный!$I$94</definedName>
    <definedName name="isCorrect">[1]Титульный!$H$16</definedName>
    <definedName name="isMethodEconomic">[1]Титульный!$H$70</definedName>
    <definedName name="isMethodIndex">[1]Титульный!$I$70</definedName>
    <definedName name="isMOEK">[1]Титульный!$I$22</definedName>
    <definedName name="isMosenergo">[1]Титульный!$J$22</definedName>
    <definedName name="isRegVers">[1]Титульный!$H$12</definedName>
    <definedName name="isReserve">[1]Титульный!$N$88</definedName>
    <definedName name="isVDPeredacha">[1]Титульный!$J$88</definedName>
    <definedName name="isVDProizv">[1]Титульный!$H$88</definedName>
    <definedName name="kateg_naznach">[1]TECHSHEET!$BK$25:$BK$31</definedName>
    <definedName name="kk_koef">[1]TECHSHEET!$BQ$7:$BQ$10</definedName>
    <definedName name="kn_koef">[1]TECHSHEET!$BQ$12:$BQ$13</definedName>
    <definedName name="kotel_type">[1]TECHSHEET!$BH$4:$BH$7</definedName>
    <definedName name="kpp">[1]Титульный!$F$30</definedName>
    <definedName name="kr_koef">[1]TECHSHEET!$BQ$15:$BQ$17</definedName>
    <definedName name="link_amort_list">[1]TECHSHEET!$AP$25:$AP$29</definedName>
    <definedName name="list_day">[1]Списки!$O$4:$O$33</definedName>
    <definedName name="list_es_ee">[1]Списки!$N$4:$N$11</definedName>
    <definedName name="list_method_old">[1]Списки!$B$4:$B$7</definedName>
    <definedName name="list_month">[1]Списки!$P$4:$P$14</definedName>
    <definedName name="list_year_YZ">[1]Списки!$Q$4:$Q$7</definedName>
    <definedName name="logic">[1]TECHSHEET!$E$2:$E$3</definedName>
    <definedName name="MEOR">[1]Титульный!$V$75</definedName>
    <definedName name="MEOR_1">[1]Титульный!$V$70</definedName>
    <definedName name="MO_LIST_1">[1]REESTR_MO!$B$2:$B$148</definedName>
    <definedName name="MO_LIST_2">[1]REESTR_MO!$C$2:$C$148</definedName>
    <definedName name="months_list">[1]TECHSHEET!$BE$4:$BE$15</definedName>
    <definedName name="MR_LIST">[1]REESTR_MO!$E$2</definedName>
    <definedName name="name_tariff">[1]TECHSHEET!$EN$2:$EN$4</definedName>
    <definedName name="naselenie">'[1]Исх. данные'!$N$36</definedName>
    <definedName name="nasos_type">[1]TECHSHEET!$BG$4:$BG$8</definedName>
    <definedName name="naznachenie_seti">[1]TECHSHEET!$BF$47:$BF$50</definedName>
    <definedName name="NDS">[1]Титульный!$F$68</definedName>
    <definedName name="object_list">'[1]Список объектов'!$A$1:$A$1</definedName>
    <definedName name="object_naznach_list">[1]TECHSHEET!$BB$29:$BB$34</definedName>
    <definedName name="OGRN">[1]Титульный!$F$25</definedName>
    <definedName name="org">[1]Титульный!$F$23</definedName>
    <definedName name="OrgPravForma">[1]TECHSHEET!$L$23:$L$119</definedName>
    <definedName name="P1_2_EXT_fuel_list">[1]TECHSHEET!$AQ$4:$AQ$9</definedName>
    <definedName name="P1_2_EXT_nagruz_list">[1]TECHSHEET!$AQ$17:$AQ$19</definedName>
    <definedName name="P1_2_EXT_tn_list">[1]TECHSHEET!$AQ$12:$AQ$14</definedName>
    <definedName name="P3_1_EXT_god_proekt_list">[1]TECHSHEET!$AR$4:$AR$7</definedName>
    <definedName name="PERIOD_LENGTH">[1]Титульный!$F$72</definedName>
    <definedName name="PERIOD_LENGTH_LIST">[1]TECHSHEET!$L$11:$L$15</definedName>
    <definedName name="PHONE_org">[1]Титульный!$F$43</definedName>
    <definedName name="postav_ee_list">[1]TECHSHEET!$AU$32</definedName>
    <definedName name="POTREB_HVS_NAZNACHENIE">[1]TECHSHEET!$ED$2:$ED$4</definedName>
    <definedName name="prd_m1">[1]Титульный!$H$14</definedName>
    <definedName name="prd_m2">[1]Титульный!$I$14</definedName>
    <definedName name="prd_m3">[1]Титульный!$J$14</definedName>
    <definedName name="prd_m4">[1]Титульный!$K$14</definedName>
    <definedName name="prd_p1">[1]Титульный!$M$14</definedName>
    <definedName name="prd_p2">[1]Титульный!$N$14</definedName>
    <definedName name="prd_p3">[1]Титульный!$O$14</definedName>
    <definedName name="prd_p4">[1]Титульный!$P$14</definedName>
    <definedName name="prd_p5">[1]Титульный!$Q$14</definedName>
    <definedName name="PRELOAD_BALANCE">Баланс!$K$19:$M$203</definedName>
    <definedName name="PREVIOUS_PERIOD_LENGTH">[1]Титульный!$F$76</definedName>
    <definedName name="PREVIOUS_REGULATION_METHODS">[1]Титульный!$F$75</definedName>
    <definedName name="prof_65">'[1]Норм числ - Свод'!$D$2:$D$15</definedName>
    <definedName name="Proizv">[1]Титульный!$H$92</definedName>
    <definedName name="purpose_list">[1]TECHSHEET!$AA$2:$AA$5</definedName>
    <definedName name="quantity_istochnik">[1]TECHSHEET!$EM$2:$EM$163</definedName>
    <definedName name="REESTR_CONSUMER_NAZ">[1]TECHSHEET!$BI$8:$BI$23</definedName>
    <definedName name="REESTR_CONSUMER_TYPE_OBJECT">[1]TECHSHEET!$BI$4:$BI$5</definedName>
    <definedName name="reestr_house_pribor_gvs_list">[1]TECHSHEET!$AZ$25:$AZ$27</definedName>
    <definedName name="reestr_house_usl_gvs_list">[1]TECHSHEET!$AZ$19:$AZ$22</definedName>
    <definedName name="reestr_house_usl_otopl_list">[1]TECHSHEET!$AZ$14:$AZ$16</definedName>
    <definedName name="reestr_ul_potr_list">[1]TECHSHEET!$BA$4:$BA$5</definedName>
    <definedName name="reestr_ul_pribor_gvs_list">[1]TECHSHEET!$BA$20:$BA$22</definedName>
    <definedName name="reestr_ul_usl_gvs_list">[1]TECHSHEET!$BA$14:$BA$17</definedName>
    <definedName name="reestr_ul_usl_otopl_list">[1]TECHSHEET!$BA$8:$BA$11</definedName>
    <definedName name="REGION">[1]TECHSHEET!$A$1:$A$87</definedName>
    <definedName name="region_name">[1]Титульный!$F$8</definedName>
    <definedName name="registration_authority_name">[1]Титульный!$F$27</definedName>
    <definedName name="registration_date">[1]Титульный!$F$26</definedName>
    <definedName name="REGULATION_METHODS">[1]Титульный!$F$70</definedName>
    <definedName name="REPORT_OWNER">[1]Титульный!$F$12</definedName>
    <definedName name="RESALE">[1]Титульный!$F$91</definedName>
    <definedName name="RESPONSIBLE_PERSON_EMAIL">[1]Титульный!$F$60</definedName>
    <definedName name="RESPONSIBLE_PERSON_FIO">[1]Титульный!$F$57</definedName>
    <definedName name="Sbyt">[1]Титульный!$J$92</definedName>
    <definedName name="seti_name">[1]TECHSHEET!$BF$4:$BF$7</definedName>
    <definedName name="sost_oborud_list">[1]TECHSHEET!$AU$15:$AU$17</definedName>
    <definedName name="source_list">[1]TECHSHEET!$Y$2:$Y$3</definedName>
    <definedName name="source_stations_list">[1]TECHSHEET!$Z$2:$Z$4</definedName>
    <definedName name="sphere">[1]Титульный!$F$18</definedName>
    <definedName name="sposob_podkl_list">[1]TECHSHEET!$BB$21:$BB$22</definedName>
    <definedName name="Sposob_vipln">[1]TECHSHEET!$AX$9:$AX$10</definedName>
    <definedName name="SPR_List_0">[1]Справочники!$G$106:$G$115</definedName>
    <definedName name="SPR_List_1">[1]Справочники!$H$105:$N$105</definedName>
    <definedName name="SPR_List_10">[1]Справочники!$G$162:$G$167</definedName>
    <definedName name="SPR_List_11">[1]Справочники!$V$172:$V$174</definedName>
    <definedName name="SPR_List_11_1">[1]Справочники!$H$173:$H$176</definedName>
    <definedName name="SPR_List_11_2">[1]Справочники!$H$177:$H$180</definedName>
    <definedName name="SPR_List_11_3">[1]Справочники!$H$181:$H$184</definedName>
    <definedName name="SPR_List_12">[1]Справочники!$G$144:$G$156</definedName>
    <definedName name="SPR_List_13">[1]Справочники!$H$142:$J$142</definedName>
    <definedName name="SPR_List_2">[1]Справочники!$H$122:$L$122</definedName>
    <definedName name="SPR_List_3">[1]Справочники!$G$125:$G$127</definedName>
    <definedName name="SPR_List_4">[1]Справочники!$H$122:$L$122</definedName>
    <definedName name="SPR_List_5">[1]Справочники!$G$129:$G$130</definedName>
    <definedName name="SPR_List_6">[1]Справочники!$H$122:$L$122</definedName>
    <definedName name="SPR_List_7">[1]Справочники!$G$132:$G$136</definedName>
    <definedName name="SPR_List_8">[1]Справочники!$G$144:$G$156</definedName>
    <definedName name="SPR_List_9">[1]Справочники!$H$142:$J$142</definedName>
    <definedName name="START_VIS_BALANCE">Баланс!$F$11</definedName>
    <definedName name="STATEMENT_TARIFF">[1]Заявление!$I$41</definedName>
    <definedName name="stavka_nds_1">[1]TECHSHEET!$EP$2:$EP$3</definedName>
    <definedName name="stavka_nds_2">[1]TECHSHEET!$EQ$2:$EQ$6</definedName>
    <definedName name="system_nalog_list">[1]TECHSHEET!$AW$4:$AW$8</definedName>
    <definedName name="tariff_diff_podkl">[1]Титульный!$F$86</definedName>
    <definedName name="tariff_kind">[1]Титульный!$F$78</definedName>
    <definedName name="tariff_type">[1]Титульный!$F$84</definedName>
    <definedName name="tariff_zone_tit">[1]Титульный!$F$99</definedName>
    <definedName name="TEH_PROCESS">[1]Титульный!$F$92</definedName>
    <definedName name="TEH_PROCESS_LIST">[1]TECHSHEET!$EF$2:$EF$3</definedName>
    <definedName name="TEPL_IST_CATEGORY">[1]TECHSHEET!$Z$43:$Z$49</definedName>
    <definedName name="TEPL_UZ_CATEGORY">[1]TECHSHEET!$Z$35:$Z$38</definedName>
    <definedName name="tepl_vid">[1]TECHSHEET!$BQ$3:$BQ$5</definedName>
    <definedName name="THE_PR_VO">[1]TECHSHEET!$EV$2:$EV$4</definedName>
    <definedName name="tip_prokladki">[1]TECHSHEET!$BF$40:$BF$44</definedName>
    <definedName name="tn_list">[1]TECHSHEET!$AB$2:$AB$7</definedName>
    <definedName name="toplivo_type">[1]TECHSHEET!$BH$10:$BH$15</definedName>
    <definedName name="tso_org_categ_list">[1]TECHSHEET!$BC$4:$BC$5</definedName>
    <definedName name="tso_sposob_list">[1]TECHSHEET!$BC$8:$BC$9</definedName>
    <definedName name="TYPE">[1]Титульный!$F$16</definedName>
    <definedName name="type_consumer">[1]Титульный!$F$89</definedName>
    <definedName name="type_consumer_list">[1]TECHSHEET!$BD$45:$BD$47</definedName>
    <definedName name="TYPE_CONTRACTS">[1]TECHSHEET!$BF$104:$BF$123</definedName>
    <definedName name="TYPE_FUEL">'[1]Значения списков'!$C$26:$C$31</definedName>
    <definedName name="TYPE_HEAT_CARRIER">'[1]Значения списков'!$C$6:$C$8</definedName>
    <definedName name="TYPE_OWNERSHIP">[1]TECHSHEET!$BF$70:$BF$101</definedName>
    <definedName name="type_remont">[1]TECHSHEET!$AX$4:$AX$6</definedName>
    <definedName name="type_tarif_ee">[1]TECHSHEET!$AU$11:$AU$12</definedName>
    <definedName name="TYPE_TRANSFER_FLUID">[1]Титульный!$F$87</definedName>
    <definedName name="TYPE_WORK">[1]TECHSHEET!$BF$126:$BF$138</definedName>
    <definedName name="TYPE_YE">'[1]Значения списков'!$C$36:$C$39</definedName>
    <definedName name="usl_diametr">[1]TECHSHEET!$BF$10:$BF$37</definedName>
    <definedName name="VDET_LIST_ALL">[1]TECHSHEET!$AL$2:$AL$6</definedName>
    <definedName name="Vid_contract_list">[1]TECHSHEET!$AW$11:$AW$13</definedName>
    <definedName name="vid_osn_fond_list">[1]TECHSHEET!$AV$28:$AV$40</definedName>
    <definedName name="vid_prav">[1]TECHSHEET!$BK$15:$BK$23</definedName>
    <definedName name="Vid_reshenii">[1]TECHSHEET!$EH$2:$EH$4</definedName>
    <definedName name="vid_sobstv_nujd_koteln_list">[1]TECHSHEET!$BB$12:$BB$18</definedName>
    <definedName name="vid_sobstv_nujd_list">[1]TECHSHEET!$BB$4:$BB$7</definedName>
    <definedName name="Vid_topliva">[1]TECHSHEET!$EI$2:$EI$17</definedName>
    <definedName name="Vid_VS">[1]TECHSHEET!$EW$2:$EW$3</definedName>
    <definedName name="vis_list1">[1]TECHSHEET!$AP$4:$AP$7</definedName>
    <definedName name="vis_list2">[1]TECHSHEET!$AP$10:$AP$12</definedName>
    <definedName name="vis_list3">[1]TECHSHEET!$AP$15:$AP$16</definedName>
    <definedName name="vis_list4">[1]TECHSHEET!$AP$19:$AP$22</definedName>
    <definedName name="Volt">[1]TECHSHEET!$AU$4:$AU$8</definedName>
    <definedName name="VOLTAGE_LEVEL_I">[1]TECHSHEET!$AI$2:$AI$6</definedName>
    <definedName name="VOLTAGE_LEVEL_II">[1]TECHSHEET!$AJ$2:$AJ$6</definedName>
    <definedName name="VT_COMBI">[1]Титульный!$H$78</definedName>
    <definedName name="wall_material_list">[1]TECHSHEET!$AZ$4:$AZ$7</definedName>
    <definedName name="web_site">[1]Титульный!$F$42</definedName>
    <definedName name="wsBalance_checkUdelRashodFuel">Баланс!$G$203:$DQ$203</definedName>
    <definedName name="wsProfit_setting_2">[1]Прибыль!$J$17</definedName>
    <definedName name="year_build_list">[1]TECHSHEET!$AZ$10:$AZ$11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L220" i="2" l="1"/>
  <c r="CK220" i="2"/>
  <c r="CJ220" i="2"/>
  <c r="CI220" i="2"/>
  <c r="CH220" i="2"/>
  <c r="CG220" i="2"/>
  <c r="CF220" i="2"/>
  <c r="CE220" i="2"/>
  <c r="CD220" i="2"/>
  <c r="CC220" i="2"/>
  <c r="CB220" i="2"/>
  <c r="CA220" i="2"/>
  <c r="BZ220" i="2"/>
  <c r="BY220" i="2"/>
  <c r="BX220" i="2"/>
  <c r="BW220" i="2"/>
  <c r="BV220" i="2"/>
  <c r="BU220" i="2"/>
  <c r="BT220" i="2"/>
  <c r="BS220" i="2"/>
  <c r="BR220" i="2"/>
  <c r="BQ220" i="2"/>
  <c r="BP220" i="2"/>
  <c r="BO220" i="2"/>
  <c r="BN220" i="2"/>
  <c r="BM220" i="2"/>
  <c r="BL220" i="2"/>
  <c r="BK220" i="2"/>
  <c r="BJ220" i="2"/>
  <c r="BI220" i="2"/>
  <c r="BH220" i="2"/>
  <c r="BG220" i="2"/>
  <c r="BF220" i="2"/>
  <c r="BE220" i="2"/>
  <c r="BD220" i="2"/>
  <c r="BC220" i="2"/>
  <c r="BB220" i="2"/>
  <c r="BA220" i="2"/>
  <c r="AZ220" i="2"/>
  <c r="AY220" i="2"/>
  <c r="AX220" i="2"/>
  <c r="AW220" i="2"/>
  <c r="AV220" i="2"/>
  <c r="AD220" i="2"/>
  <c r="AC220" i="2"/>
  <c r="AB220" i="2"/>
  <c r="AA220" i="2"/>
  <c r="Z220" i="2"/>
  <c r="Y220" i="2"/>
  <c r="X220" i="2"/>
  <c r="W220" i="2"/>
  <c r="V220" i="2"/>
  <c r="U220" i="2"/>
  <c r="T220" i="2"/>
  <c r="S220" i="2"/>
  <c r="R220" i="2"/>
  <c r="Q220" i="2"/>
  <c r="P220" i="2"/>
  <c r="O220" i="2"/>
  <c r="N220" i="2"/>
  <c r="M220" i="2"/>
  <c r="CL219" i="2"/>
  <c r="CK219" i="2"/>
  <c r="CJ219" i="2"/>
  <c r="CI219" i="2"/>
  <c r="CH219" i="2"/>
  <c r="CG219" i="2"/>
  <c r="CF219" i="2"/>
  <c r="CE219" i="2"/>
  <c r="CD219" i="2"/>
  <c r="CC219" i="2"/>
  <c r="CB219" i="2"/>
  <c r="CA219" i="2"/>
  <c r="BZ219" i="2"/>
  <c r="BY219" i="2"/>
  <c r="BX219" i="2"/>
  <c r="BW219" i="2"/>
  <c r="BV219" i="2"/>
  <c r="BU219" i="2"/>
  <c r="BT219" i="2"/>
  <c r="BS219" i="2"/>
  <c r="BR219" i="2"/>
  <c r="BQ219" i="2"/>
  <c r="BP219" i="2"/>
  <c r="BO219" i="2"/>
  <c r="BN219" i="2"/>
  <c r="BM219" i="2"/>
  <c r="BL219" i="2"/>
  <c r="BK219" i="2"/>
  <c r="BJ219" i="2"/>
  <c r="BI219" i="2"/>
  <c r="BH219" i="2"/>
  <c r="BG219" i="2"/>
  <c r="BF219" i="2"/>
  <c r="BE219" i="2"/>
  <c r="BD219" i="2"/>
  <c r="BC219" i="2"/>
  <c r="BB219" i="2"/>
  <c r="BA219" i="2"/>
  <c r="AD219" i="2"/>
  <c r="AC219" i="2"/>
  <c r="AB219" i="2"/>
  <c r="AA219" i="2"/>
  <c r="Z219" i="2"/>
  <c r="Y219" i="2"/>
  <c r="X219" i="2"/>
  <c r="W219" i="2"/>
  <c r="V219" i="2"/>
  <c r="U219" i="2"/>
  <c r="T219" i="2"/>
  <c r="S219" i="2"/>
  <c r="R219" i="2"/>
  <c r="Q219" i="2"/>
  <c r="P219" i="2"/>
  <c r="O219" i="2"/>
  <c r="N219" i="2"/>
  <c r="DC202" i="2"/>
  <c r="DB202" i="2"/>
  <c r="DA202" i="2"/>
  <c r="CQ202" i="2" s="1"/>
  <c r="CZ202" i="2"/>
  <c r="CY202" i="2"/>
  <c r="CX202" i="2"/>
  <c r="CW202" i="2"/>
  <c r="CV202" i="2"/>
  <c r="CU202" i="2"/>
  <c r="CT202" i="2"/>
  <c r="CS202" i="2"/>
  <c r="CR202" i="2"/>
  <c r="CH202" i="2"/>
  <c r="CG202" i="2"/>
  <c r="CF202" i="2"/>
  <c r="CE202" i="2"/>
  <c r="CD202" i="2"/>
  <c r="CC202" i="2"/>
  <c r="CB202" i="2"/>
  <c r="CA202" i="2"/>
  <c r="BZ202" i="2"/>
  <c r="BY202" i="2"/>
  <c r="BX202" i="2"/>
  <c r="BW202" i="2"/>
  <c r="BV202" i="2"/>
  <c r="BU202" i="2"/>
  <c r="BT202" i="2"/>
  <c r="BQ202" i="2"/>
  <c r="BP202" i="2"/>
  <c r="BO202" i="2"/>
  <c r="BN202" i="2"/>
  <c r="BM202" i="2"/>
  <c r="BD202" i="2" s="1"/>
  <c r="BL202" i="2"/>
  <c r="BK202" i="2"/>
  <c r="BJ202" i="2"/>
  <c r="BI202" i="2"/>
  <c r="BC202" i="2" s="1"/>
  <c r="BH202" i="2"/>
  <c r="BG202" i="2"/>
  <c r="BF202" i="2"/>
  <c r="BE202" i="2"/>
  <c r="AZ202" i="2"/>
  <c r="AY202" i="2"/>
  <c r="AX202" i="2"/>
  <c r="AW202" i="2"/>
  <c r="AV202" i="2" s="1"/>
  <c r="DD202" i="2" s="1"/>
  <c r="AU202" i="2"/>
  <c r="AT202" i="2"/>
  <c r="AS202" i="2"/>
  <c r="AI202" i="2" s="1"/>
  <c r="AR202" i="2"/>
  <c r="AQ202" i="2"/>
  <c r="AP202" i="2"/>
  <c r="AO202" i="2"/>
  <c r="AN202" i="2"/>
  <c r="AM202" i="2"/>
  <c r="AL202" i="2"/>
  <c r="AK202" i="2"/>
  <c r="AJ202" i="2"/>
  <c r="AD202" i="2"/>
  <c r="AC202" i="2"/>
  <c r="AB202" i="2"/>
  <c r="AA202" i="2"/>
  <c r="Z202" i="2"/>
  <c r="Y202" i="2"/>
  <c r="X202" i="2"/>
  <c r="W202" i="2"/>
  <c r="V202" i="2"/>
  <c r="U202" i="2"/>
  <c r="T202" i="2"/>
  <c r="S202" i="2"/>
  <c r="M202" i="2"/>
  <c r="L202" i="2"/>
  <c r="K202" i="2"/>
  <c r="A201" i="2"/>
  <c r="A200" i="2"/>
  <c r="A198" i="2"/>
  <c r="A197" i="2"/>
  <c r="A196" i="2"/>
  <c r="A195" i="2"/>
  <c r="A194" i="2"/>
  <c r="A193" i="2"/>
  <c r="G192" i="2"/>
  <c r="G193" i="2" s="1"/>
  <c r="A192" i="2"/>
  <c r="G191" i="2"/>
  <c r="CQ189" i="2"/>
  <c r="CP189" i="2"/>
  <c r="CO189" i="2"/>
  <c r="CN189" i="2"/>
  <c r="BV189" i="2"/>
  <c r="BU189" i="2"/>
  <c r="BT189" i="2"/>
  <c r="BS189" i="2"/>
  <c r="BR189" i="2" s="1"/>
  <c r="CI189" i="2" s="1" a="1"/>
  <c r="CI189" i="2" s="1"/>
  <c r="CJ189" i="2" s="1" a="1"/>
  <c r="CJ189" i="2" s="1"/>
  <c r="CK189" i="2" s="1" a="1"/>
  <c r="CK189" i="2" s="1"/>
  <c r="CL189" i="2" s="1" a="1"/>
  <c r="CL189" i="2" s="1"/>
  <c r="BE189" i="2"/>
  <c r="BD189" i="2"/>
  <c r="BC189" i="2"/>
  <c r="BB189" i="2"/>
  <c r="AV189" i="2"/>
  <c r="DD189" i="2" s="1"/>
  <c r="AI189" i="2"/>
  <c r="AH189" i="2"/>
  <c r="AG189" i="2"/>
  <c r="AF189" i="2"/>
  <c r="R189" i="2"/>
  <c r="Q189" i="2"/>
  <c r="P189" i="2"/>
  <c r="O189" i="2"/>
  <c r="CQ188" i="2"/>
  <c r="CP188" i="2"/>
  <c r="CO188" i="2"/>
  <c r="CN188" i="2"/>
  <c r="BV188" i="2"/>
  <c r="BU188" i="2"/>
  <c r="BT188" i="2"/>
  <c r="BS188" i="2"/>
  <c r="BE188" i="2"/>
  <c r="BD188" i="2"/>
  <c r="BC188" i="2"/>
  <c r="BB188" i="2"/>
  <c r="AV188" i="2"/>
  <c r="DD188" i="2" s="1"/>
  <c r="AI188" i="2"/>
  <c r="AH188" i="2"/>
  <c r="AG188" i="2"/>
  <c r="AF188" i="2"/>
  <c r="R188" i="2"/>
  <c r="Q188" i="2"/>
  <c r="P188" i="2"/>
  <c r="O188" i="2"/>
  <c r="A188" i="2"/>
  <c r="CQ187" i="2"/>
  <c r="CP187" i="2"/>
  <c r="CO187" i="2"/>
  <c r="CN187" i="2"/>
  <c r="BV187" i="2"/>
  <c r="BU187" i="2"/>
  <c r="BT187" i="2"/>
  <c r="BS187" i="2"/>
  <c r="BE187" i="2"/>
  <c r="BD187" i="2"/>
  <c r="BC187" i="2"/>
  <c r="BB187" i="2"/>
  <c r="BA187" i="2"/>
  <c r="AV187" i="2"/>
  <c r="DD187" i="2" s="1"/>
  <c r="AI187" i="2"/>
  <c r="AH187" i="2"/>
  <c r="AG187" i="2"/>
  <c r="AF187" i="2"/>
  <c r="R187" i="2"/>
  <c r="Q187" i="2"/>
  <c r="P187" i="2"/>
  <c r="N187" i="2" s="1"/>
  <c r="O187" i="2"/>
  <c r="A187" i="2"/>
  <c r="CQ186" i="2"/>
  <c r="CP186" i="2"/>
  <c r="CO186" i="2"/>
  <c r="CN186" i="2"/>
  <c r="BV186" i="2"/>
  <c r="BU186" i="2"/>
  <c r="BT186" i="2"/>
  <c r="BS186" i="2"/>
  <c r="BE186" i="2"/>
  <c r="BD186" i="2"/>
  <c r="BC186" i="2"/>
  <c r="BB186" i="2"/>
  <c r="AV186" i="2"/>
  <c r="DD186" i="2" s="1"/>
  <c r="AI186" i="2"/>
  <c r="AH186" i="2"/>
  <c r="AG186" i="2"/>
  <c r="AF186" i="2"/>
  <c r="R186" i="2"/>
  <c r="Q186" i="2"/>
  <c r="P186" i="2"/>
  <c r="O186" i="2"/>
  <c r="A186" i="2"/>
  <c r="CQ185" i="2"/>
  <c r="CP185" i="2"/>
  <c r="CM185" i="2" s="1"/>
  <c r="DF185" i="2" s="1" a="1"/>
  <c r="DF185" i="2" s="1"/>
  <c r="DG185" i="2" s="1" a="1"/>
  <c r="DG185" i="2" s="1"/>
  <c r="DH185" i="2" s="1" a="1"/>
  <c r="DH185" i="2" s="1"/>
  <c r="DI185" i="2" s="1" a="1"/>
  <c r="DI185" i="2" s="1"/>
  <c r="CO185" i="2"/>
  <c r="CN185" i="2"/>
  <c r="BV185" i="2"/>
  <c r="BU185" i="2"/>
  <c r="BT185" i="2"/>
  <c r="BS185" i="2"/>
  <c r="BE185" i="2"/>
  <c r="BD185" i="2"/>
  <c r="BC185" i="2"/>
  <c r="BB185" i="2"/>
  <c r="AV185" i="2"/>
  <c r="DD185" i="2" s="1"/>
  <c r="AI185" i="2"/>
  <c r="AH185" i="2"/>
  <c r="AG185" i="2"/>
  <c r="AF185" i="2"/>
  <c r="R185" i="2"/>
  <c r="Q185" i="2"/>
  <c r="P185" i="2"/>
  <c r="O185" i="2"/>
  <c r="A185" i="2"/>
  <c r="DC184" i="2"/>
  <c r="DB184" i="2"/>
  <c r="DA184" i="2"/>
  <c r="CZ184" i="2"/>
  <c r="CZ182" i="2" s="1"/>
  <c r="CY184" i="2"/>
  <c r="CX184" i="2"/>
  <c r="CX182" i="2" s="1"/>
  <c r="CX180" i="2" s="1"/>
  <c r="CW184" i="2"/>
  <c r="CV184" i="2"/>
  <c r="CU184" i="2"/>
  <c r="CU182" i="2" s="1"/>
  <c r="CU180" i="2" s="1"/>
  <c r="CT184" i="2"/>
  <c r="CT182" i="2" s="1"/>
  <c r="CT180" i="2" s="1"/>
  <c r="CS184" i="2"/>
  <c r="CR184" i="2"/>
  <c r="CH184" i="2"/>
  <c r="CH182" i="2" s="1"/>
  <c r="CH180" i="2" s="1"/>
  <c r="CG184" i="2"/>
  <c r="CG182" i="2" s="1"/>
  <c r="CG180" i="2" s="1"/>
  <c r="CF184" i="2"/>
  <c r="CE184" i="2"/>
  <c r="CD184" i="2"/>
  <c r="CC184" i="2"/>
  <c r="CC182" i="2" s="1"/>
  <c r="CB184" i="2"/>
  <c r="CB182" i="2" s="1"/>
  <c r="CB180" i="2" s="1"/>
  <c r="CA184" i="2"/>
  <c r="CA182" i="2" s="1"/>
  <c r="CA180" i="2" s="1"/>
  <c r="BZ184" i="2"/>
  <c r="BY184" i="2"/>
  <c r="BY182" i="2" s="1"/>
  <c r="BY180" i="2" s="1"/>
  <c r="BX184" i="2"/>
  <c r="BW184" i="2"/>
  <c r="BQ184" i="2"/>
  <c r="BQ182" i="2" s="1"/>
  <c r="BQ180" i="2" s="1"/>
  <c r="BP184" i="2"/>
  <c r="BP182" i="2" s="1"/>
  <c r="BP180" i="2" s="1"/>
  <c r="BO184" i="2"/>
  <c r="BN184" i="2"/>
  <c r="BN182" i="2" s="1"/>
  <c r="BM184" i="2"/>
  <c r="BL184" i="2"/>
  <c r="BL182" i="2" s="1"/>
  <c r="BK184" i="2"/>
  <c r="BK182" i="2" s="1"/>
  <c r="BK180" i="2" s="1"/>
  <c r="BJ184" i="2"/>
  <c r="BI184" i="2"/>
  <c r="BH184" i="2"/>
  <c r="BH182" i="2" s="1"/>
  <c r="BH180" i="2" s="1"/>
  <c r="BG184" i="2"/>
  <c r="BG182" i="2" s="1"/>
  <c r="BG180" i="2" s="1"/>
  <c r="BF184" i="2"/>
  <c r="AZ184" i="2"/>
  <c r="AZ182" i="2" s="1"/>
  <c r="AZ180" i="2" s="1"/>
  <c r="AY184" i="2"/>
  <c r="AY182" i="2" s="1"/>
  <c r="AY180" i="2" s="1"/>
  <c r="AX184" i="2"/>
  <c r="AX182" i="2" s="1"/>
  <c r="AX180" i="2" s="1"/>
  <c r="AW184" i="2"/>
  <c r="AU184" i="2"/>
  <c r="AU182" i="2" s="1"/>
  <c r="AU180" i="2" s="1"/>
  <c r="AT184" i="2"/>
  <c r="AT182" i="2" s="1"/>
  <c r="AS184" i="2"/>
  <c r="AS182" i="2" s="1"/>
  <c r="AR184" i="2"/>
  <c r="AR182" i="2" s="1"/>
  <c r="AR180" i="2" s="1"/>
  <c r="AQ184" i="2"/>
  <c r="AQ182" i="2" s="1"/>
  <c r="AQ180" i="2" s="1"/>
  <c r="AP184" i="2"/>
  <c r="AP182" i="2" s="1"/>
  <c r="AP180" i="2" s="1"/>
  <c r="AO184" i="2"/>
  <c r="AO182" i="2" s="1"/>
  <c r="AO180" i="2" s="1"/>
  <c r="AN184" i="2"/>
  <c r="AN182" i="2" s="1"/>
  <c r="AN180" i="2" s="1"/>
  <c r="AM184" i="2"/>
  <c r="AL184" i="2"/>
  <c r="AL182" i="2" s="1"/>
  <c r="AL180" i="2" s="1"/>
  <c r="AK184" i="2"/>
  <c r="AJ184" i="2"/>
  <c r="AD184" i="2"/>
  <c r="AD182" i="2" s="1"/>
  <c r="AD180" i="2" s="1"/>
  <c r="AC184" i="2"/>
  <c r="AB184" i="2"/>
  <c r="AB182" i="2" s="1"/>
  <c r="AB180" i="2" s="1"/>
  <c r="AA184" i="2"/>
  <c r="AA182" i="2" s="1"/>
  <c r="AA180" i="2" s="1"/>
  <c r="Z184" i="2"/>
  <c r="Z182" i="2" s="1"/>
  <c r="Z180" i="2" s="1"/>
  <c r="Y184" i="2"/>
  <c r="X184" i="2"/>
  <c r="X182" i="2" s="1"/>
  <c r="W184" i="2"/>
  <c r="W182" i="2" s="1"/>
  <c r="W180" i="2" s="1"/>
  <c r="V184" i="2"/>
  <c r="U184" i="2"/>
  <c r="U182" i="2" s="1"/>
  <c r="U180" i="2" s="1"/>
  <c r="T184" i="2"/>
  <c r="T182" i="2" s="1"/>
  <c r="T180" i="2" s="1"/>
  <c r="S184" i="2"/>
  <c r="S182" i="2" s="1"/>
  <c r="M184" i="2"/>
  <c r="M182" i="2" s="1"/>
  <c r="M180" i="2" s="1"/>
  <c r="L184" i="2"/>
  <c r="L182" i="2" s="1"/>
  <c r="L180" i="2" s="1"/>
  <c r="K184" i="2"/>
  <c r="K182" i="2" s="1"/>
  <c r="K180" i="2" s="1"/>
  <c r="A184" i="2"/>
  <c r="CQ183" i="2"/>
  <c r="CP183" i="2"/>
  <c r="CO183" i="2"/>
  <c r="CN183" i="2"/>
  <c r="BV183" i="2"/>
  <c r="BU183" i="2"/>
  <c r="BT183" i="2"/>
  <c r="BS183" i="2"/>
  <c r="BE183" i="2"/>
  <c r="BD183" i="2"/>
  <c r="BC183" i="2"/>
  <c r="BB183" i="2"/>
  <c r="AV183" i="2"/>
  <c r="DD183" i="2" s="1"/>
  <c r="AI183" i="2"/>
  <c r="AH183" i="2"/>
  <c r="AG183" i="2"/>
  <c r="AF183" i="2"/>
  <c r="R183" i="2"/>
  <c r="Q183" i="2"/>
  <c r="P183" i="2"/>
  <c r="O183" i="2"/>
  <c r="A183" i="2"/>
  <c r="DC182" i="2"/>
  <c r="DC180" i="2" s="1"/>
  <c r="DB182" i="2"/>
  <c r="DB180" i="2" s="1"/>
  <c r="CY182" i="2"/>
  <c r="CY180" i="2" s="1"/>
  <c r="CV182" i="2"/>
  <c r="CR182" i="2"/>
  <c r="CE182" i="2"/>
  <c r="CE180" i="2" s="1"/>
  <c r="BX182" i="2"/>
  <c r="BX180" i="2" s="1"/>
  <c r="BJ182" i="2"/>
  <c r="BJ180" i="2" s="1"/>
  <c r="BF182" i="2"/>
  <c r="AJ182" i="2"/>
  <c r="AJ180" i="2" s="1"/>
  <c r="G182" i="2"/>
  <c r="G184" i="2" s="1"/>
  <c r="G186" i="2" s="1"/>
  <c r="A182" i="2"/>
  <c r="CQ181" i="2"/>
  <c r="CP181" i="2"/>
  <c r="CO181" i="2"/>
  <c r="CN181" i="2"/>
  <c r="BV181" i="2"/>
  <c r="BU181" i="2"/>
  <c r="BT181" i="2"/>
  <c r="BS181" i="2"/>
  <c r="BE181" i="2"/>
  <c r="BD181" i="2"/>
  <c r="BC181" i="2"/>
  <c r="BB181" i="2"/>
  <c r="AV181" i="2"/>
  <c r="DD181" i="2" s="1"/>
  <c r="AI181" i="2"/>
  <c r="AH181" i="2"/>
  <c r="AG181" i="2"/>
  <c r="AF181" i="2"/>
  <c r="R181" i="2"/>
  <c r="Q181" i="2"/>
  <c r="P181" i="2"/>
  <c r="O181" i="2"/>
  <c r="G181" i="2"/>
  <c r="CV180" i="2"/>
  <c r="CR180" i="2"/>
  <c r="BN180" i="2"/>
  <c r="BF180" i="2"/>
  <c r="AT180" i="2"/>
  <c r="X180" i="2"/>
  <c r="A175" i="2"/>
  <c r="A176" i="2" s="1" a="1"/>
  <c r="A176" i="2" s="1"/>
  <c r="A177" i="2" s="1" a="1"/>
  <c r="A177" i="2" s="1"/>
  <c r="DC174" i="2"/>
  <c r="DB174" i="2"/>
  <c r="DA174" i="2"/>
  <c r="CZ174" i="2"/>
  <c r="CY174" i="2"/>
  <c r="CX174" i="2"/>
  <c r="CW174" i="2"/>
  <c r="CV174" i="2"/>
  <c r="CO174" i="2" s="1"/>
  <c r="CU174" i="2"/>
  <c r="CT174" i="2"/>
  <c r="CS174" i="2"/>
  <c r="CR174" i="2"/>
  <c r="CH174" i="2"/>
  <c r="CG174" i="2"/>
  <c r="CF174" i="2"/>
  <c r="CE174" i="2"/>
  <c r="CD174" i="2"/>
  <c r="CC174" i="2"/>
  <c r="CB174" i="2"/>
  <c r="CA174" i="2"/>
  <c r="BT174" i="2" s="1"/>
  <c r="BZ174" i="2"/>
  <c r="BY174" i="2"/>
  <c r="BX174" i="2"/>
  <c r="BW174" i="2"/>
  <c r="BQ174" i="2"/>
  <c r="BP174" i="2"/>
  <c r="BO174" i="2"/>
  <c r="BE174" i="2" s="1"/>
  <c r="BN174" i="2"/>
  <c r="BM174" i="2"/>
  <c r="BL174" i="2"/>
  <c r="BK174" i="2"/>
  <c r="BJ174" i="2"/>
  <c r="BI174" i="2"/>
  <c r="BH174" i="2"/>
  <c r="BG174" i="2"/>
  <c r="BF174" i="2"/>
  <c r="AZ174" i="2"/>
  <c r="AY174" i="2"/>
  <c r="AX174" i="2"/>
  <c r="AW174" i="2"/>
  <c r="AU174" i="2"/>
  <c r="AT174" i="2"/>
  <c r="AS174" i="2"/>
  <c r="AR174" i="2"/>
  <c r="AQ174" i="2"/>
  <c r="AP174" i="2"/>
  <c r="AH174" i="2" s="1"/>
  <c r="AO174" i="2"/>
  <c r="AN174" i="2"/>
  <c r="AM174" i="2"/>
  <c r="AL174" i="2"/>
  <c r="AK174" i="2"/>
  <c r="AJ174" i="2"/>
  <c r="AD174" i="2"/>
  <c r="AC174" i="2"/>
  <c r="AB174" i="2"/>
  <c r="AB170" i="2" s="1"/>
  <c r="AB168" i="2" s="1"/>
  <c r="AA174" i="2"/>
  <c r="Z174" i="2"/>
  <c r="Y174" i="2"/>
  <c r="X174" i="2"/>
  <c r="W174" i="2"/>
  <c r="V174" i="2"/>
  <c r="U174" i="2"/>
  <c r="T174" i="2"/>
  <c r="S174" i="2"/>
  <c r="M174" i="2"/>
  <c r="L174" i="2"/>
  <c r="K174" i="2"/>
  <c r="A174" i="2"/>
  <c r="DC173" i="2"/>
  <c r="DB173" i="2"/>
  <c r="DA173" i="2"/>
  <c r="DA170" i="2" s="1"/>
  <c r="DA168" i="2" s="1"/>
  <c r="CZ173" i="2"/>
  <c r="CY173" i="2"/>
  <c r="CX173" i="2"/>
  <c r="CP173" i="2" s="1"/>
  <c r="CW173" i="2"/>
  <c r="CV173" i="2"/>
  <c r="CU173" i="2"/>
  <c r="CT173" i="2"/>
  <c r="CS173" i="2"/>
  <c r="CR173" i="2"/>
  <c r="CH173" i="2"/>
  <c r="CG173" i="2"/>
  <c r="CG170" i="2" s="1"/>
  <c r="CF173" i="2"/>
  <c r="CE173" i="2"/>
  <c r="CD173" i="2"/>
  <c r="CC173" i="2"/>
  <c r="CB173" i="2"/>
  <c r="CA173" i="2"/>
  <c r="BZ173" i="2"/>
  <c r="BY173" i="2"/>
  <c r="BX173" i="2"/>
  <c r="BW173" i="2"/>
  <c r="BQ173" i="2"/>
  <c r="BP173" i="2"/>
  <c r="BO173" i="2"/>
  <c r="BN173" i="2"/>
  <c r="BM173" i="2"/>
  <c r="BL173" i="2"/>
  <c r="BD173" i="2" s="1"/>
  <c r="BK173" i="2"/>
  <c r="BJ173" i="2"/>
  <c r="BI173" i="2"/>
  <c r="BH173" i="2"/>
  <c r="BG173" i="2"/>
  <c r="BF173" i="2"/>
  <c r="AZ173" i="2"/>
  <c r="AY173" i="2"/>
  <c r="AV173" i="2" s="1"/>
  <c r="DD173" i="2" s="1"/>
  <c r="AX173" i="2"/>
  <c r="AW173" i="2"/>
  <c r="AU173" i="2"/>
  <c r="AT173" i="2"/>
  <c r="AS173" i="2"/>
  <c r="AR173" i="2"/>
  <c r="AQ173" i="2"/>
  <c r="AP173" i="2"/>
  <c r="AO173" i="2"/>
  <c r="AN173" i="2"/>
  <c r="AM173" i="2"/>
  <c r="AL173" i="2"/>
  <c r="AK173" i="2"/>
  <c r="AJ173" i="2"/>
  <c r="AF173" i="2" s="1"/>
  <c r="AD173" i="2"/>
  <c r="AC173" i="2"/>
  <c r="AB173" i="2"/>
  <c r="AA173" i="2"/>
  <c r="Z173" i="2"/>
  <c r="Y173" i="2"/>
  <c r="X173" i="2"/>
  <c r="W173" i="2"/>
  <c r="V173" i="2"/>
  <c r="U173" i="2"/>
  <c r="T173" i="2"/>
  <c r="S173" i="2"/>
  <c r="O173" i="2" s="1"/>
  <c r="M173" i="2"/>
  <c r="L173" i="2"/>
  <c r="K173" i="2"/>
  <c r="A173" i="2"/>
  <c r="DC172" i="2"/>
  <c r="DB172" i="2"/>
  <c r="DA172" i="2"/>
  <c r="CZ172" i="2"/>
  <c r="CY172" i="2"/>
  <c r="CX172" i="2"/>
  <c r="CW172" i="2"/>
  <c r="CV172" i="2"/>
  <c r="CU172" i="2"/>
  <c r="CT172" i="2"/>
  <c r="CS172" i="2"/>
  <c r="CR172" i="2"/>
  <c r="CH172" i="2"/>
  <c r="CG172" i="2"/>
  <c r="CF172" i="2"/>
  <c r="CE172" i="2"/>
  <c r="CD172" i="2"/>
  <c r="BU172" i="2" s="1"/>
  <c r="CC172" i="2"/>
  <c r="CB172" i="2"/>
  <c r="CA172" i="2"/>
  <c r="BZ172" i="2"/>
  <c r="BY172" i="2"/>
  <c r="BX172" i="2"/>
  <c r="BW172" i="2"/>
  <c r="BT172" i="2"/>
  <c r="BQ172" i="2"/>
  <c r="BP172" i="2"/>
  <c r="BO172" i="2"/>
  <c r="BN172" i="2"/>
  <c r="BM172" i="2"/>
  <c r="BL172" i="2"/>
  <c r="BK172" i="2"/>
  <c r="BJ172" i="2"/>
  <c r="BI172" i="2"/>
  <c r="BH172" i="2"/>
  <c r="BG172" i="2"/>
  <c r="BF172" i="2"/>
  <c r="BB172" i="2" s="1"/>
  <c r="AZ172" i="2"/>
  <c r="AY172" i="2"/>
  <c r="AX172" i="2"/>
  <c r="AW172" i="2"/>
  <c r="AU172" i="2"/>
  <c r="AT172" i="2"/>
  <c r="AS172" i="2"/>
  <c r="AR172" i="2"/>
  <c r="AQ172" i="2"/>
  <c r="AP172" i="2"/>
  <c r="AO172" i="2"/>
  <c r="AN172" i="2"/>
  <c r="AG172" i="2" s="1"/>
  <c r="AM172" i="2"/>
  <c r="AL172" i="2"/>
  <c r="AK172" i="2"/>
  <c r="AJ172" i="2"/>
  <c r="AD172" i="2"/>
  <c r="AC172" i="2"/>
  <c r="AB172" i="2"/>
  <c r="AA172" i="2"/>
  <c r="Z172" i="2"/>
  <c r="Y172" i="2"/>
  <c r="X172" i="2"/>
  <c r="W172" i="2"/>
  <c r="P172" i="2" s="1"/>
  <c r="V172" i="2"/>
  <c r="U172" i="2"/>
  <c r="T172" i="2"/>
  <c r="S172" i="2"/>
  <c r="M172" i="2"/>
  <c r="L172" i="2"/>
  <c r="K172" i="2"/>
  <c r="A172" i="2"/>
  <c r="DC171" i="2"/>
  <c r="DB171" i="2"/>
  <c r="DA171" i="2"/>
  <c r="CZ171" i="2"/>
  <c r="CY171" i="2"/>
  <c r="CX171" i="2"/>
  <c r="CW171" i="2"/>
  <c r="CV171" i="2"/>
  <c r="CU171" i="2"/>
  <c r="CT171" i="2"/>
  <c r="CS171" i="2"/>
  <c r="CR171" i="2"/>
  <c r="CH171" i="2"/>
  <c r="CG171" i="2"/>
  <c r="CF171" i="2"/>
  <c r="BV171" i="2" s="1"/>
  <c r="CE171" i="2"/>
  <c r="CD171" i="2"/>
  <c r="CC171" i="2"/>
  <c r="CB171" i="2"/>
  <c r="CA171" i="2"/>
  <c r="BZ171" i="2"/>
  <c r="BY171" i="2"/>
  <c r="BX171" i="2"/>
  <c r="BW171" i="2"/>
  <c r="BQ171" i="2"/>
  <c r="BQ170" i="2" s="1"/>
  <c r="BQ168" i="2" s="1"/>
  <c r="BP171" i="2"/>
  <c r="BO171" i="2"/>
  <c r="BN171" i="2"/>
  <c r="BM171" i="2"/>
  <c r="BL171" i="2"/>
  <c r="BK171" i="2"/>
  <c r="BJ171" i="2"/>
  <c r="BI171" i="2"/>
  <c r="BH171" i="2"/>
  <c r="BG171" i="2"/>
  <c r="BF171" i="2"/>
  <c r="AZ171" i="2"/>
  <c r="AY171" i="2"/>
  <c r="AX171" i="2"/>
  <c r="AW171" i="2"/>
  <c r="AU171" i="2"/>
  <c r="AT171" i="2"/>
  <c r="AS171" i="2"/>
  <c r="AR171" i="2"/>
  <c r="AQ171" i="2"/>
  <c r="AP171" i="2"/>
  <c r="AO171" i="2"/>
  <c r="AN171" i="2"/>
  <c r="AM171" i="2"/>
  <c r="AL171" i="2"/>
  <c r="AK171" i="2"/>
  <c r="AJ171" i="2"/>
  <c r="AD171" i="2"/>
  <c r="AC171" i="2"/>
  <c r="AB171" i="2"/>
  <c r="AA171" i="2"/>
  <c r="Z171" i="2"/>
  <c r="Y171" i="2"/>
  <c r="X171" i="2"/>
  <c r="W171" i="2"/>
  <c r="V171" i="2"/>
  <c r="U171" i="2"/>
  <c r="T171" i="2"/>
  <c r="S171" i="2"/>
  <c r="M171" i="2"/>
  <c r="L171" i="2"/>
  <c r="K171" i="2"/>
  <c r="A171" i="2"/>
  <c r="M170" i="2"/>
  <c r="M168" i="2" s="1"/>
  <c r="G170" i="2"/>
  <c r="A170" i="2"/>
  <c r="DC169" i="2"/>
  <c r="DB169" i="2"/>
  <c r="CQ169" i="2" s="1"/>
  <c r="DA169" i="2"/>
  <c r="CZ169" i="2"/>
  <c r="CY169" i="2"/>
  <c r="CX169" i="2"/>
  <c r="CW169" i="2"/>
  <c r="CV169" i="2"/>
  <c r="CU169" i="2"/>
  <c r="CT169" i="2"/>
  <c r="CS169" i="2"/>
  <c r="CR169" i="2"/>
  <c r="CH169" i="2"/>
  <c r="CG169" i="2"/>
  <c r="CF169" i="2"/>
  <c r="CE169" i="2"/>
  <c r="CD169" i="2"/>
  <c r="CC169" i="2"/>
  <c r="CB169" i="2"/>
  <c r="CA169" i="2"/>
  <c r="BZ169" i="2"/>
  <c r="BY169" i="2"/>
  <c r="BX169" i="2"/>
  <c r="BW169" i="2"/>
  <c r="BQ169" i="2"/>
  <c r="BP169" i="2"/>
  <c r="BO169" i="2"/>
  <c r="BN169" i="2"/>
  <c r="BM169" i="2"/>
  <c r="BL169" i="2"/>
  <c r="BK169" i="2"/>
  <c r="BJ169" i="2"/>
  <c r="BI169" i="2"/>
  <c r="BH169" i="2"/>
  <c r="BG169" i="2"/>
  <c r="BF169" i="2"/>
  <c r="AZ169" i="2"/>
  <c r="AY169" i="2"/>
  <c r="AX169" i="2"/>
  <c r="AW169" i="2"/>
  <c r="AU169" i="2"/>
  <c r="AT169" i="2"/>
  <c r="AS169" i="2"/>
  <c r="AR169" i="2"/>
  <c r="AQ169" i="2"/>
  <c r="AP169" i="2"/>
  <c r="AO169" i="2"/>
  <c r="AN169" i="2"/>
  <c r="AM169" i="2"/>
  <c r="AL169" i="2"/>
  <c r="AK169" i="2"/>
  <c r="AJ169" i="2"/>
  <c r="AD169" i="2"/>
  <c r="AC169" i="2"/>
  <c r="AB169" i="2"/>
  <c r="AA169" i="2"/>
  <c r="Z169" i="2"/>
  <c r="Y169" i="2"/>
  <c r="X169" i="2"/>
  <c r="W169" i="2"/>
  <c r="V169" i="2"/>
  <c r="U169" i="2"/>
  <c r="O169" i="2" s="1"/>
  <c r="T169" i="2"/>
  <c r="S169" i="2"/>
  <c r="M169" i="2"/>
  <c r="L169" i="2"/>
  <c r="K169" i="2"/>
  <c r="G169" i="2"/>
  <c r="A169" i="2"/>
  <c r="A168" i="2"/>
  <c r="DC167" i="2"/>
  <c r="DB167" i="2"/>
  <c r="DA167" i="2"/>
  <c r="CZ167" i="2"/>
  <c r="CY167" i="2"/>
  <c r="CX167" i="2"/>
  <c r="CP167" i="2" s="1"/>
  <c r="CW167" i="2"/>
  <c r="CV167" i="2"/>
  <c r="CU167" i="2"/>
  <c r="CT167" i="2"/>
  <c r="CS167" i="2"/>
  <c r="CR167" i="2"/>
  <c r="CH167" i="2"/>
  <c r="CG167" i="2"/>
  <c r="CF167" i="2"/>
  <c r="CE167" i="2"/>
  <c r="CD167" i="2"/>
  <c r="CC167" i="2"/>
  <c r="CB167" i="2"/>
  <c r="CA167" i="2"/>
  <c r="BZ167" i="2"/>
  <c r="BY167" i="2"/>
  <c r="BX167" i="2"/>
  <c r="BW167" i="2"/>
  <c r="BQ167" i="2"/>
  <c r="BP167" i="2"/>
  <c r="BO167" i="2"/>
  <c r="BE167" i="2" s="1"/>
  <c r="BN167" i="2"/>
  <c r="BM167" i="2"/>
  <c r="BL167" i="2"/>
  <c r="BK167" i="2"/>
  <c r="BJ167" i="2"/>
  <c r="BI167" i="2"/>
  <c r="BH167" i="2"/>
  <c r="BG167" i="2"/>
  <c r="BF167" i="2"/>
  <c r="AZ167" i="2"/>
  <c r="AY167" i="2"/>
  <c r="AX167" i="2"/>
  <c r="AW167" i="2"/>
  <c r="AU167" i="2"/>
  <c r="AT167" i="2"/>
  <c r="AS167" i="2"/>
  <c r="AI167" i="2" s="1"/>
  <c r="AR167" i="2"/>
  <c r="AQ167" i="2"/>
  <c r="AP167" i="2"/>
  <c r="AO167" i="2"/>
  <c r="AG167" i="2" s="1"/>
  <c r="AN167" i="2"/>
  <c r="AM167" i="2"/>
  <c r="AL167" i="2"/>
  <c r="AK167" i="2"/>
  <c r="AJ167" i="2"/>
  <c r="AD167" i="2"/>
  <c r="AC167" i="2"/>
  <c r="R167" i="2" s="1"/>
  <c r="AB167" i="2"/>
  <c r="AA167" i="2"/>
  <c r="Z167" i="2"/>
  <c r="Y167" i="2"/>
  <c r="X167" i="2"/>
  <c r="W167" i="2"/>
  <c r="V167" i="2"/>
  <c r="U167" i="2"/>
  <c r="O167" i="2" s="1"/>
  <c r="T167" i="2"/>
  <c r="S167" i="2"/>
  <c r="M167" i="2"/>
  <c r="L167" i="2"/>
  <c r="K167" i="2"/>
  <c r="A166" i="2"/>
  <c r="CQ164" i="2"/>
  <c r="CP164" i="2"/>
  <c r="CO164" i="2"/>
  <c r="CN164" i="2"/>
  <c r="BV164" i="2"/>
  <c r="BU164" i="2"/>
  <c r="BT164" i="2"/>
  <c r="BS164" i="2"/>
  <c r="BE164" i="2"/>
  <c r="BD164" i="2"/>
  <c r="BC164" i="2"/>
  <c r="BB164" i="2"/>
  <c r="AV164" i="2"/>
  <c r="DD164" i="2" s="1"/>
  <c r="AI164" i="2"/>
  <c r="AH164" i="2"/>
  <c r="AG164" i="2"/>
  <c r="AF164" i="2"/>
  <c r="AE164" i="2" s="1"/>
  <c r="R164" i="2"/>
  <c r="Q164" i="2"/>
  <c r="P164" i="2"/>
  <c r="O164" i="2"/>
  <c r="A164" i="2"/>
  <c r="CQ163" i="2"/>
  <c r="CP163" i="2"/>
  <c r="CO163" i="2"/>
  <c r="CN163" i="2"/>
  <c r="BV163" i="2"/>
  <c r="BU163" i="2"/>
  <c r="BT163" i="2"/>
  <c r="BS163" i="2"/>
  <c r="BE163" i="2"/>
  <c r="BD163" i="2"/>
  <c r="BC163" i="2"/>
  <c r="BB163" i="2"/>
  <c r="AV163" i="2"/>
  <c r="DD163" i="2" s="1"/>
  <c r="AI163" i="2"/>
  <c r="AH163" i="2"/>
  <c r="AG163" i="2"/>
  <c r="AF163" i="2"/>
  <c r="R163" i="2"/>
  <c r="Q163" i="2"/>
  <c r="P163" i="2"/>
  <c r="O163" i="2"/>
  <c r="A163" i="2"/>
  <c r="CQ162" i="2"/>
  <c r="CP162" i="2"/>
  <c r="CO162" i="2"/>
  <c r="CN162" i="2"/>
  <c r="BV162" i="2"/>
  <c r="BU162" i="2"/>
  <c r="BT162" i="2"/>
  <c r="BR162" i="2" s="1"/>
  <c r="CI162" i="2" s="1" a="1"/>
  <c r="CI162" i="2" s="1"/>
  <c r="CJ162" i="2" s="1" a="1"/>
  <c r="CJ162" i="2" s="1"/>
  <c r="CK162" i="2" s="1" a="1"/>
  <c r="CK162" i="2" s="1"/>
  <c r="CL162" i="2" s="1" a="1"/>
  <c r="CL162" i="2" s="1"/>
  <c r="BS162" i="2"/>
  <c r="BE162" i="2"/>
  <c r="BD162" i="2"/>
  <c r="BC162" i="2"/>
  <c r="BB162" i="2"/>
  <c r="AV162" i="2"/>
  <c r="DD162" i="2" s="1"/>
  <c r="AI162" i="2"/>
  <c r="AH162" i="2"/>
  <c r="AG162" i="2"/>
  <c r="AF162" i="2"/>
  <c r="R162" i="2"/>
  <c r="Q162" i="2"/>
  <c r="P162" i="2"/>
  <c r="O162" i="2"/>
  <c r="A162" i="2"/>
  <c r="DD161" i="2"/>
  <c r="CQ161" i="2"/>
  <c r="CP161" i="2"/>
  <c r="CO161" i="2"/>
  <c r="CN161" i="2"/>
  <c r="BV161" i="2"/>
  <c r="BU161" i="2"/>
  <c r="BT161" i="2"/>
  <c r="BS161" i="2"/>
  <c r="BE161" i="2"/>
  <c r="BD161" i="2"/>
  <c r="BC161" i="2"/>
  <c r="BB161" i="2"/>
  <c r="AV161" i="2"/>
  <c r="AI161" i="2"/>
  <c r="AH161" i="2"/>
  <c r="AG161" i="2"/>
  <c r="AF161" i="2"/>
  <c r="R161" i="2"/>
  <c r="Q161" i="2"/>
  <c r="P161" i="2"/>
  <c r="O161" i="2"/>
  <c r="A161" i="2"/>
  <c r="DC160" i="2"/>
  <c r="DC158" i="2" s="1"/>
  <c r="DC156" i="2" s="1"/>
  <c r="DB160" i="2"/>
  <c r="DB158" i="2" s="1"/>
  <c r="DB156" i="2" s="1"/>
  <c r="DA160" i="2"/>
  <c r="CZ160" i="2"/>
  <c r="CZ158" i="2" s="1"/>
  <c r="CZ156" i="2" s="1"/>
  <c r="CY160" i="2"/>
  <c r="CY158" i="2" s="1"/>
  <c r="CY156" i="2" s="1"/>
  <c r="CX160" i="2"/>
  <c r="CX158" i="2" s="1"/>
  <c r="CW160" i="2"/>
  <c r="CW158" i="2" s="1"/>
  <c r="CW156" i="2" s="1"/>
  <c r="CV160" i="2"/>
  <c r="CU160" i="2"/>
  <c r="CU158" i="2" s="1"/>
  <c r="CU156" i="2" s="1"/>
  <c r="CT160" i="2"/>
  <c r="CT158" i="2" s="1"/>
  <c r="CT156" i="2" s="1"/>
  <c r="CS160" i="2"/>
  <c r="CR160" i="2"/>
  <c r="CR158" i="2" s="1"/>
  <c r="CR156" i="2" s="1"/>
  <c r="CH160" i="2"/>
  <c r="CH158" i="2" s="1"/>
  <c r="CH156" i="2" s="1"/>
  <c r="CG160" i="2"/>
  <c r="CF160" i="2"/>
  <c r="CE160" i="2"/>
  <c r="CE158" i="2" s="1"/>
  <c r="CE156" i="2" s="1"/>
  <c r="CD160" i="2"/>
  <c r="CC160" i="2"/>
  <c r="CB160" i="2"/>
  <c r="CA160" i="2"/>
  <c r="CA158" i="2" s="1"/>
  <c r="CA156" i="2" s="1"/>
  <c r="BZ160" i="2"/>
  <c r="BZ158" i="2" s="1"/>
  <c r="BZ156" i="2" s="1"/>
  <c r="BY160" i="2"/>
  <c r="BX160" i="2"/>
  <c r="BX158" i="2" s="1"/>
  <c r="BX156" i="2" s="1"/>
  <c r="BW160" i="2"/>
  <c r="BW158" i="2" s="1"/>
  <c r="BQ160" i="2"/>
  <c r="BQ158" i="2" s="1"/>
  <c r="BQ156" i="2" s="1"/>
  <c r="BP160" i="2"/>
  <c r="BP158" i="2" s="1"/>
  <c r="BP156" i="2" s="1"/>
  <c r="BO160" i="2"/>
  <c r="BN160" i="2"/>
  <c r="BN158" i="2" s="1"/>
  <c r="BN156" i="2" s="1"/>
  <c r="BM160" i="2"/>
  <c r="BL160" i="2"/>
  <c r="BK160" i="2"/>
  <c r="BJ160" i="2"/>
  <c r="BJ158" i="2" s="1"/>
  <c r="BJ156" i="2" s="1"/>
  <c r="BI160" i="2"/>
  <c r="BI158" i="2" s="1"/>
  <c r="BH160" i="2"/>
  <c r="BG160" i="2"/>
  <c r="BG158" i="2" s="1"/>
  <c r="BG156" i="2" s="1"/>
  <c r="BF160" i="2"/>
  <c r="AZ160" i="2"/>
  <c r="AY160" i="2"/>
  <c r="AX160" i="2"/>
  <c r="AW160" i="2"/>
  <c r="AW158" i="2" s="1"/>
  <c r="AW156" i="2" s="1"/>
  <c r="AU160" i="2"/>
  <c r="AU158" i="2" s="1"/>
  <c r="AT160" i="2"/>
  <c r="AT158" i="2" s="1"/>
  <c r="AT156" i="2" s="1"/>
  <c r="AS160" i="2"/>
  <c r="AR160" i="2"/>
  <c r="AR158" i="2" s="1"/>
  <c r="AR156" i="2" s="1"/>
  <c r="AQ160" i="2"/>
  <c r="AP160" i="2"/>
  <c r="AP158" i="2" s="1"/>
  <c r="AO160" i="2"/>
  <c r="AN160" i="2"/>
  <c r="AN158" i="2" s="1"/>
  <c r="AN156" i="2" s="1"/>
  <c r="AM160" i="2"/>
  <c r="AL160" i="2"/>
  <c r="AL158" i="2" s="1"/>
  <c r="AL156" i="2" s="1"/>
  <c r="AK160" i="2"/>
  <c r="AJ160" i="2"/>
  <c r="AD160" i="2"/>
  <c r="AD158" i="2" s="1"/>
  <c r="AD156" i="2" s="1"/>
  <c r="AC160" i="2"/>
  <c r="AB160" i="2"/>
  <c r="AB158" i="2" s="1"/>
  <c r="AB156" i="2" s="1"/>
  <c r="AA160" i="2"/>
  <c r="AA158" i="2" s="1"/>
  <c r="AA156" i="2" s="1"/>
  <c r="Z160" i="2"/>
  <c r="Y160" i="2"/>
  <c r="X160" i="2"/>
  <c r="W160" i="2"/>
  <c r="V160" i="2"/>
  <c r="V158" i="2" s="1"/>
  <c r="U160" i="2"/>
  <c r="U158" i="2" s="1"/>
  <c r="T160" i="2"/>
  <c r="T158" i="2" s="1"/>
  <c r="T156" i="2" s="1"/>
  <c r="S160" i="2"/>
  <c r="M160" i="2"/>
  <c r="L160" i="2"/>
  <c r="L158" i="2" s="1"/>
  <c r="L156" i="2" s="1"/>
  <c r="K160" i="2"/>
  <c r="A160" i="2"/>
  <c r="CQ159" i="2"/>
  <c r="CP159" i="2"/>
  <c r="CO159" i="2"/>
  <c r="CN159" i="2"/>
  <c r="BV159" i="2"/>
  <c r="BU159" i="2"/>
  <c r="BT159" i="2"/>
  <c r="BS159" i="2"/>
  <c r="BE159" i="2"/>
  <c r="BD159" i="2"/>
  <c r="BC159" i="2"/>
  <c r="BB159" i="2"/>
  <c r="AV159" i="2"/>
  <c r="DD159" i="2" s="1"/>
  <c r="AI159" i="2"/>
  <c r="AH159" i="2"/>
  <c r="AG159" i="2"/>
  <c r="AF159" i="2"/>
  <c r="R159" i="2"/>
  <c r="Q159" i="2"/>
  <c r="P159" i="2"/>
  <c r="O159" i="2"/>
  <c r="A159" i="2"/>
  <c r="CV158" i="2"/>
  <c r="CV156" i="2" s="1"/>
  <c r="CG158" i="2"/>
  <c r="CG156" i="2" s="1"/>
  <c r="CC158" i="2"/>
  <c r="CC156" i="2" s="1"/>
  <c r="BY158" i="2"/>
  <c r="BO158" i="2"/>
  <c r="BM158" i="2"/>
  <c r="BM156" i="2" s="1"/>
  <c r="BL158" i="2"/>
  <c r="BH158" i="2"/>
  <c r="BH156" i="2" s="1"/>
  <c r="BD158" i="2"/>
  <c r="AZ158" i="2"/>
  <c r="AZ156" i="2" s="1"/>
  <c r="AY158" i="2"/>
  <c r="AY156" i="2" s="1"/>
  <c r="AO158" i="2"/>
  <c r="AO156" i="2" s="1"/>
  <c r="AK158" i="2"/>
  <c r="AK156" i="2" s="1"/>
  <c r="AC158" i="2"/>
  <c r="AC156" i="2" s="1"/>
  <c r="Y158" i="2"/>
  <c r="Y156" i="2" s="1"/>
  <c r="W158" i="2"/>
  <c r="W156" i="2" s="1"/>
  <c r="M158" i="2"/>
  <c r="M156" i="2" s="1"/>
  <c r="K158" i="2"/>
  <c r="K156" i="2" s="1"/>
  <c r="G158" i="2"/>
  <c r="G160" i="2" s="1"/>
  <c r="A158" i="2"/>
  <c r="CQ157" i="2"/>
  <c r="CP157" i="2"/>
  <c r="CO157" i="2"/>
  <c r="CN157" i="2"/>
  <c r="BV157" i="2"/>
  <c r="BU157" i="2"/>
  <c r="BT157" i="2"/>
  <c r="BS157" i="2"/>
  <c r="BE157" i="2"/>
  <c r="BD157" i="2"/>
  <c r="BC157" i="2"/>
  <c r="BB157" i="2"/>
  <c r="AV157" i="2"/>
  <c r="AI157" i="2"/>
  <c r="AH157" i="2"/>
  <c r="AG157" i="2"/>
  <c r="AF157" i="2"/>
  <c r="R157" i="2"/>
  <c r="Q157" i="2"/>
  <c r="N157" i="2" s="1"/>
  <c r="P157" i="2"/>
  <c r="O157" i="2"/>
  <c r="G157" i="2"/>
  <c r="BY156" i="2"/>
  <c r="BL156" i="2"/>
  <c r="U156" i="2"/>
  <c r="CQ155" i="2"/>
  <c r="CP155" i="2"/>
  <c r="CO155" i="2"/>
  <c r="CN155" i="2"/>
  <c r="BV155" i="2"/>
  <c r="BU155" i="2"/>
  <c r="BT155" i="2"/>
  <c r="BS155" i="2"/>
  <c r="BE155" i="2"/>
  <c r="BD155" i="2"/>
  <c r="BC155" i="2"/>
  <c r="BB155" i="2"/>
  <c r="AV155" i="2"/>
  <c r="DD155" i="2" s="1"/>
  <c r="AI155" i="2"/>
  <c r="AH155" i="2"/>
  <c r="AG155" i="2"/>
  <c r="AF155" i="2"/>
  <c r="R155" i="2"/>
  <c r="Q155" i="2"/>
  <c r="P155" i="2"/>
  <c r="O155" i="2"/>
  <c r="A155" i="2"/>
  <c r="CQ154" i="2"/>
  <c r="CP154" i="2"/>
  <c r="CO154" i="2"/>
  <c r="CN154" i="2"/>
  <c r="BV154" i="2"/>
  <c r="BU154" i="2"/>
  <c r="BT154" i="2"/>
  <c r="BS154" i="2"/>
  <c r="BE154" i="2"/>
  <c r="BD154" i="2"/>
  <c r="BC154" i="2"/>
  <c r="BB154" i="2"/>
  <c r="AV154" i="2"/>
  <c r="DD154" i="2" s="1"/>
  <c r="AI154" i="2"/>
  <c r="AH154" i="2"/>
  <c r="AG154" i="2"/>
  <c r="AF154" i="2"/>
  <c r="R154" i="2"/>
  <c r="Q154" i="2"/>
  <c r="P154" i="2"/>
  <c r="O154" i="2"/>
  <c r="N154" i="2"/>
  <c r="A154" i="2"/>
  <c r="CQ153" i="2"/>
  <c r="CP153" i="2"/>
  <c r="CO153" i="2"/>
  <c r="CN153" i="2"/>
  <c r="BV153" i="2"/>
  <c r="BU153" i="2"/>
  <c r="BT153" i="2"/>
  <c r="BS153" i="2"/>
  <c r="BE153" i="2"/>
  <c r="BD153" i="2"/>
  <c r="BC153" i="2"/>
  <c r="BB153" i="2"/>
  <c r="AV153" i="2"/>
  <c r="DD153" i="2" s="1"/>
  <c r="AI153" i="2"/>
  <c r="AH153" i="2"/>
  <c r="AG153" i="2"/>
  <c r="AF153" i="2"/>
  <c r="R153" i="2"/>
  <c r="Q153" i="2"/>
  <c r="P153" i="2"/>
  <c r="O153" i="2"/>
  <c r="A153" i="2"/>
  <c r="CQ152" i="2"/>
  <c r="CP152" i="2"/>
  <c r="CO152" i="2"/>
  <c r="CN152" i="2"/>
  <c r="BV152" i="2"/>
  <c r="BU152" i="2"/>
  <c r="BT152" i="2"/>
  <c r="BS152" i="2"/>
  <c r="BE152" i="2"/>
  <c r="BD152" i="2"/>
  <c r="BC152" i="2"/>
  <c r="BB152" i="2"/>
  <c r="AV152" i="2"/>
  <c r="DD152" i="2" s="1"/>
  <c r="AI152" i="2"/>
  <c r="AH152" i="2"/>
  <c r="AG152" i="2"/>
  <c r="AF152" i="2"/>
  <c r="R152" i="2"/>
  <c r="Q152" i="2"/>
  <c r="P152" i="2"/>
  <c r="O152" i="2"/>
  <c r="A152" i="2"/>
  <c r="DC151" i="2"/>
  <c r="DC149" i="2" s="1"/>
  <c r="DC147" i="2" s="1"/>
  <c r="DC146" i="2" s="1"/>
  <c r="DB151" i="2"/>
  <c r="DA151" i="2"/>
  <c r="DA149" i="2" s="1"/>
  <c r="CZ151" i="2"/>
  <c r="CY151" i="2"/>
  <c r="CX151" i="2"/>
  <c r="CX149" i="2" s="1"/>
  <c r="CX147" i="2" s="1"/>
  <c r="CW151" i="2"/>
  <c r="CV151" i="2"/>
  <c r="CV149" i="2" s="1"/>
  <c r="CV147" i="2" s="1"/>
  <c r="CU151" i="2"/>
  <c r="CU149" i="2" s="1"/>
  <c r="CU147" i="2" s="1"/>
  <c r="CT151" i="2"/>
  <c r="CT149" i="2" s="1"/>
  <c r="CT147" i="2" s="1"/>
  <c r="CT146" i="2" s="1"/>
  <c r="CS151" i="2"/>
  <c r="CS149" i="2" s="1"/>
  <c r="CS147" i="2" s="1"/>
  <c r="CR151" i="2"/>
  <c r="CH151" i="2"/>
  <c r="CH149" i="2" s="1"/>
  <c r="CH147" i="2" s="1"/>
  <c r="CG151" i="2"/>
  <c r="CG149" i="2" s="1"/>
  <c r="CG147" i="2" s="1"/>
  <c r="CG146" i="2" s="1"/>
  <c r="CF151" i="2"/>
  <c r="CE151" i="2"/>
  <c r="CE149" i="2" s="1"/>
  <c r="CE147" i="2" s="1"/>
  <c r="CD151" i="2"/>
  <c r="CD149" i="2" s="1"/>
  <c r="CC151" i="2"/>
  <c r="CB151" i="2"/>
  <c r="CB149" i="2" s="1"/>
  <c r="CA151" i="2"/>
  <c r="BZ151" i="2"/>
  <c r="BZ149" i="2" s="1"/>
  <c r="BZ147" i="2" s="1"/>
  <c r="BY151" i="2"/>
  <c r="BY149" i="2" s="1"/>
  <c r="BY147" i="2" s="1"/>
  <c r="BX151" i="2"/>
  <c r="BW151" i="2"/>
  <c r="BW149" i="2" s="1"/>
  <c r="BQ151" i="2"/>
  <c r="BQ149" i="2" s="1"/>
  <c r="BQ147" i="2" s="1"/>
  <c r="BP151" i="2"/>
  <c r="BO151" i="2"/>
  <c r="BO149" i="2" s="1"/>
  <c r="BO147" i="2" s="1"/>
  <c r="BN151" i="2"/>
  <c r="BN149" i="2" s="1"/>
  <c r="BN147" i="2" s="1"/>
  <c r="BM151" i="2"/>
  <c r="BM149" i="2" s="1"/>
  <c r="BL151" i="2"/>
  <c r="BL149" i="2" s="1"/>
  <c r="BK151" i="2"/>
  <c r="BK149" i="2" s="1"/>
  <c r="BK147" i="2" s="1"/>
  <c r="BJ151" i="2"/>
  <c r="BI151" i="2"/>
  <c r="BI149" i="2" s="1"/>
  <c r="BH151" i="2"/>
  <c r="BH149" i="2" s="1"/>
  <c r="BH147" i="2" s="1"/>
  <c r="BG151" i="2"/>
  <c r="BF151" i="2"/>
  <c r="BF149" i="2" s="1"/>
  <c r="BF147" i="2" s="1"/>
  <c r="BD151" i="2"/>
  <c r="AZ151" i="2"/>
  <c r="AZ149" i="2" s="1"/>
  <c r="AZ147" i="2" s="1"/>
  <c r="AY151" i="2"/>
  <c r="AY149" i="2" s="1"/>
  <c r="AY147" i="2" s="1"/>
  <c r="AY146" i="2" s="1"/>
  <c r="AX151" i="2"/>
  <c r="AW151" i="2"/>
  <c r="AW149" i="2" s="1"/>
  <c r="AU151" i="2"/>
  <c r="AU149" i="2" s="1"/>
  <c r="AU147" i="2" s="1"/>
  <c r="AT151" i="2"/>
  <c r="AT149" i="2" s="1"/>
  <c r="AT147" i="2" s="1"/>
  <c r="AT146" i="2" s="1"/>
  <c r="AS151" i="2"/>
  <c r="AR151" i="2"/>
  <c r="AR149" i="2" s="1"/>
  <c r="AR147" i="2" s="1"/>
  <c r="AQ151" i="2"/>
  <c r="AP151" i="2"/>
  <c r="AP149" i="2" s="1"/>
  <c r="AP147" i="2" s="1"/>
  <c r="AO151" i="2"/>
  <c r="AO149" i="2" s="1"/>
  <c r="AO147" i="2" s="1"/>
  <c r="AN151" i="2"/>
  <c r="AN149" i="2" s="1"/>
  <c r="AN147" i="2" s="1"/>
  <c r="AM151" i="2"/>
  <c r="AL151" i="2"/>
  <c r="AL149" i="2" s="1"/>
  <c r="AL147" i="2" s="1"/>
  <c r="AL146" i="2" s="1"/>
  <c r="AK151" i="2"/>
  <c r="AK149" i="2" s="1"/>
  <c r="AJ151" i="2"/>
  <c r="AD151" i="2"/>
  <c r="AD149" i="2" s="1"/>
  <c r="AD147" i="2" s="1"/>
  <c r="AC151" i="2"/>
  <c r="AC149" i="2" s="1"/>
  <c r="AC147" i="2" s="1"/>
  <c r="AB151" i="2"/>
  <c r="AA151" i="2"/>
  <c r="AA149" i="2" s="1"/>
  <c r="AA147" i="2" s="1"/>
  <c r="Z151" i="2"/>
  <c r="Z149" i="2" s="1"/>
  <c r="Z147" i="2" s="1"/>
  <c r="Y151" i="2"/>
  <c r="Y149" i="2" s="1"/>
  <c r="X151" i="2"/>
  <c r="W151" i="2"/>
  <c r="V151" i="2"/>
  <c r="V149" i="2" s="1"/>
  <c r="U151" i="2"/>
  <c r="U149" i="2" s="1"/>
  <c r="U147" i="2" s="1"/>
  <c r="T151" i="2"/>
  <c r="S151" i="2"/>
  <c r="M151" i="2"/>
  <c r="L151" i="2"/>
  <c r="L149" i="2" s="1"/>
  <c r="L147" i="2" s="1"/>
  <c r="K151" i="2"/>
  <c r="K149" i="2" s="1"/>
  <c r="K147" i="2" s="1"/>
  <c r="A151" i="2"/>
  <c r="CQ150" i="2"/>
  <c r="CP150" i="2"/>
  <c r="CO150" i="2"/>
  <c r="CN150" i="2"/>
  <c r="CM150" i="2" s="1"/>
  <c r="DF150" i="2" s="1" a="1"/>
  <c r="DF150" i="2" s="1"/>
  <c r="DG150" i="2" s="1" a="1"/>
  <c r="DG150" i="2" s="1"/>
  <c r="DH150" i="2" s="1" a="1"/>
  <c r="DH150" i="2" s="1"/>
  <c r="DI150" i="2" s="1" a="1"/>
  <c r="DI150" i="2" s="1"/>
  <c r="BV150" i="2"/>
  <c r="BU150" i="2"/>
  <c r="BT150" i="2"/>
  <c r="BS150" i="2"/>
  <c r="BE150" i="2"/>
  <c r="BD150" i="2"/>
  <c r="BC150" i="2"/>
  <c r="BB150" i="2"/>
  <c r="AV150" i="2"/>
  <c r="DD150" i="2" s="1"/>
  <c r="AI150" i="2"/>
  <c r="AH150" i="2"/>
  <c r="AG150" i="2"/>
  <c r="AF150" i="2"/>
  <c r="R150" i="2"/>
  <c r="Q150" i="2"/>
  <c r="P150" i="2"/>
  <c r="O150" i="2"/>
  <c r="A150" i="2"/>
  <c r="CZ149" i="2"/>
  <c r="CZ147" i="2" s="1"/>
  <c r="CR149" i="2"/>
  <c r="CR147" i="2" s="1"/>
  <c r="CF149" i="2"/>
  <c r="BX149" i="2"/>
  <c r="BP149" i="2"/>
  <c r="BP147" i="2" s="1"/>
  <c r="BP146" i="2" s="1"/>
  <c r="BJ149" i="2"/>
  <c r="BJ147" i="2" s="1"/>
  <c r="BJ146" i="2" s="1"/>
  <c r="AX149" i="2"/>
  <c r="AX147" i="2" s="1"/>
  <c r="X149" i="2"/>
  <c r="X147" i="2" s="1"/>
  <c r="T149" i="2"/>
  <c r="T147" i="2" s="1"/>
  <c r="M149" i="2"/>
  <c r="M147" i="2" s="1"/>
  <c r="M146" i="2" s="1"/>
  <c r="G149" i="2"/>
  <c r="A149" i="2"/>
  <c r="CQ148" i="2"/>
  <c r="CP148" i="2"/>
  <c r="CO148" i="2"/>
  <c r="CN148" i="2"/>
  <c r="BV148" i="2"/>
  <c r="BU148" i="2"/>
  <c r="BT148" i="2"/>
  <c r="BS148" i="2"/>
  <c r="BE148" i="2"/>
  <c r="BD148" i="2"/>
  <c r="BC148" i="2"/>
  <c r="BB148" i="2"/>
  <c r="AV148" i="2"/>
  <c r="DD148" i="2" s="1"/>
  <c r="AI148" i="2"/>
  <c r="AH148" i="2"/>
  <c r="AG148" i="2"/>
  <c r="AF148" i="2"/>
  <c r="AE148" i="2"/>
  <c r="R148" i="2"/>
  <c r="Q148" i="2"/>
  <c r="P148" i="2"/>
  <c r="O148" i="2"/>
  <c r="N148" i="2" s="1"/>
  <c r="G148" i="2"/>
  <c r="CB147" i="2"/>
  <c r="BX147" i="2"/>
  <c r="BL147" i="2"/>
  <c r="AK147" i="2"/>
  <c r="CR145" i="2"/>
  <c r="A145" i="2"/>
  <c r="BJ144" i="2"/>
  <c r="BJ197" i="2" s="1"/>
  <c r="BF144" i="2"/>
  <c r="BF197" i="2" s="1"/>
  <c r="A144" i="2"/>
  <c r="CF143" i="2"/>
  <c r="BL143" i="2"/>
  <c r="A143" i="2"/>
  <c r="CY142" i="2"/>
  <c r="CY195" i="2" s="1"/>
  <c r="BN142" i="2"/>
  <c r="AP142" i="2"/>
  <c r="AA142" i="2"/>
  <c r="AA195" i="2" s="1"/>
  <c r="A142" i="2"/>
  <c r="A141" i="2"/>
  <c r="CY140" i="2"/>
  <c r="CY193" i="2" s="1"/>
  <c r="AB140" i="2"/>
  <c r="AB193" i="2" s="1"/>
  <c r="A140" i="2"/>
  <c r="G139" i="2"/>
  <c r="G140" i="2" s="1"/>
  <c r="A139" i="2"/>
  <c r="G138" i="2"/>
  <c r="A136" i="2"/>
  <c r="CQ133" i="2"/>
  <c r="CP133" i="2"/>
  <c r="CO133" i="2"/>
  <c r="CN133" i="2"/>
  <c r="BV133" i="2"/>
  <c r="BU133" i="2"/>
  <c r="BT133" i="2"/>
  <c r="BS133" i="2"/>
  <c r="BE133" i="2"/>
  <c r="BD133" i="2"/>
  <c r="BC133" i="2"/>
  <c r="BB133" i="2"/>
  <c r="BA133" i="2"/>
  <c r="AV133" i="2"/>
  <c r="DD133" i="2" s="1"/>
  <c r="AI133" i="2"/>
  <c r="AH133" i="2"/>
  <c r="AG133" i="2"/>
  <c r="AF133" i="2"/>
  <c r="R133" i="2"/>
  <c r="Q133" i="2"/>
  <c r="P133" i="2"/>
  <c r="N133" i="2" s="1"/>
  <c r="O133" i="2"/>
  <c r="A133" i="2"/>
  <c r="CQ132" i="2"/>
  <c r="CP132" i="2"/>
  <c r="CO132" i="2"/>
  <c r="CN132" i="2"/>
  <c r="BV132" i="2"/>
  <c r="BU132" i="2"/>
  <c r="BT132" i="2"/>
  <c r="BS132" i="2"/>
  <c r="BE132" i="2"/>
  <c r="BD132" i="2"/>
  <c r="BC132" i="2"/>
  <c r="BB132" i="2"/>
  <c r="AV132" i="2"/>
  <c r="DD132" i="2" s="1"/>
  <c r="AI132" i="2"/>
  <c r="AH132" i="2"/>
  <c r="AG132" i="2"/>
  <c r="AF132" i="2"/>
  <c r="R132" i="2"/>
  <c r="Q132" i="2"/>
  <c r="P132" i="2"/>
  <c r="O132" i="2"/>
  <c r="A132" i="2"/>
  <c r="CQ131" i="2"/>
  <c r="CP131" i="2"/>
  <c r="CO131" i="2"/>
  <c r="CN131" i="2"/>
  <c r="BV131" i="2"/>
  <c r="BU131" i="2"/>
  <c r="BT131" i="2"/>
  <c r="BS131" i="2"/>
  <c r="BE131" i="2"/>
  <c r="BD131" i="2"/>
  <c r="BC131" i="2"/>
  <c r="BB131" i="2"/>
  <c r="AV131" i="2"/>
  <c r="DD131" i="2" s="1"/>
  <c r="AI131" i="2"/>
  <c r="AH131" i="2"/>
  <c r="AG131" i="2"/>
  <c r="AF131" i="2"/>
  <c r="R131" i="2"/>
  <c r="Q131" i="2"/>
  <c r="P131" i="2"/>
  <c r="O131" i="2"/>
  <c r="A131" i="2"/>
  <c r="CQ130" i="2"/>
  <c r="CP130" i="2"/>
  <c r="CO130" i="2"/>
  <c r="CN130" i="2"/>
  <c r="BV130" i="2"/>
  <c r="BU130" i="2"/>
  <c r="BT130" i="2"/>
  <c r="BS130" i="2"/>
  <c r="BE130" i="2"/>
  <c r="BD130" i="2"/>
  <c r="BC130" i="2"/>
  <c r="BB130" i="2"/>
  <c r="AV130" i="2"/>
  <c r="DD130" i="2" s="1"/>
  <c r="AI130" i="2"/>
  <c r="AH130" i="2"/>
  <c r="AG130" i="2"/>
  <c r="AF130" i="2"/>
  <c r="R130" i="2"/>
  <c r="Q130" i="2"/>
  <c r="P130" i="2"/>
  <c r="O130" i="2"/>
  <c r="A130" i="2"/>
  <c r="DC129" i="2"/>
  <c r="DC127" i="2" s="1"/>
  <c r="DC125" i="2" s="1"/>
  <c r="DB129" i="2"/>
  <c r="DA129" i="2"/>
  <c r="CZ129" i="2"/>
  <c r="CZ127" i="2" s="1"/>
  <c r="CZ125" i="2" s="1"/>
  <c r="CY129" i="2"/>
  <c r="CY127" i="2" s="1"/>
  <c r="CY125" i="2" s="1"/>
  <c r="CX129" i="2"/>
  <c r="CX127" i="2" s="1"/>
  <c r="CX125" i="2" s="1"/>
  <c r="CW129" i="2"/>
  <c r="CW127" i="2" s="1"/>
  <c r="CW125" i="2" s="1"/>
  <c r="CV129" i="2"/>
  <c r="CU129" i="2"/>
  <c r="CT129" i="2"/>
  <c r="CS129" i="2"/>
  <c r="CR129" i="2"/>
  <c r="CH129" i="2"/>
  <c r="CG129" i="2"/>
  <c r="CF129" i="2"/>
  <c r="CE129" i="2"/>
  <c r="CD129" i="2"/>
  <c r="CD127" i="2" s="1"/>
  <c r="CD125" i="2" s="1"/>
  <c r="CC129" i="2"/>
  <c r="CC127" i="2" s="1"/>
  <c r="CC125" i="2" s="1"/>
  <c r="CB129" i="2"/>
  <c r="CB127" i="2" s="1"/>
  <c r="CB125" i="2" s="1"/>
  <c r="CA129" i="2"/>
  <c r="CA127" i="2" s="1"/>
  <c r="CA125" i="2" s="1"/>
  <c r="BZ129" i="2"/>
  <c r="BZ127" i="2" s="1"/>
  <c r="BY129" i="2"/>
  <c r="BY127" i="2" s="1"/>
  <c r="BY125" i="2" s="1"/>
  <c r="BX129" i="2"/>
  <c r="BW129" i="2"/>
  <c r="BW127" i="2" s="1"/>
  <c r="BW125" i="2" s="1"/>
  <c r="BQ129" i="2"/>
  <c r="BP129" i="2"/>
  <c r="BP127" i="2" s="1"/>
  <c r="BP125" i="2" s="1"/>
  <c r="BO129" i="2"/>
  <c r="BO127" i="2" s="1"/>
  <c r="BN129" i="2"/>
  <c r="BD129" i="2" s="1"/>
  <c r="BM129" i="2"/>
  <c r="BM127" i="2" s="1"/>
  <c r="BM125" i="2" s="1"/>
  <c r="BL129" i="2"/>
  <c r="BL127" i="2" s="1"/>
  <c r="BK129" i="2"/>
  <c r="BK127" i="2" s="1"/>
  <c r="BK125" i="2" s="1"/>
  <c r="BJ129" i="2"/>
  <c r="BJ127" i="2" s="1"/>
  <c r="BJ125" i="2" s="1"/>
  <c r="BI129" i="2"/>
  <c r="BH129" i="2"/>
  <c r="BH127" i="2" s="1"/>
  <c r="BH125" i="2" s="1"/>
  <c r="BG129" i="2"/>
  <c r="BG127" i="2" s="1"/>
  <c r="BG125" i="2" s="1"/>
  <c r="BF129" i="2"/>
  <c r="BF127" i="2" s="1"/>
  <c r="AZ129" i="2"/>
  <c r="AZ127" i="2" s="1"/>
  <c r="AZ125" i="2" s="1"/>
  <c r="AY129" i="2"/>
  <c r="AX129" i="2"/>
  <c r="AX127" i="2" s="1"/>
  <c r="AX125" i="2" s="1"/>
  <c r="AW129" i="2"/>
  <c r="AU129" i="2"/>
  <c r="AT129" i="2"/>
  <c r="AT127" i="2" s="1"/>
  <c r="AS129" i="2"/>
  <c r="AS127" i="2" s="1"/>
  <c r="AS125" i="2" s="1"/>
  <c r="AR129" i="2"/>
  <c r="AR127" i="2" s="1"/>
  <c r="AR125" i="2" s="1"/>
  <c r="AQ129" i="2"/>
  <c r="AP129" i="2"/>
  <c r="AO129" i="2"/>
  <c r="AO127" i="2" s="1"/>
  <c r="AO125" i="2" s="1"/>
  <c r="AN129" i="2"/>
  <c r="AM129" i="2"/>
  <c r="AL129" i="2"/>
  <c r="AL127" i="2" s="1"/>
  <c r="AL125" i="2" s="1"/>
  <c r="AK129" i="2"/>
  <c r="AK127" i="2" s="1"/>
  <c r="AJ129" i="2"/>
  <c r="AD129" i="2"/>
  <c r="AD127" i="2" s="1"/>
  <c r="AD125" i="2" s="1"/>
  <c r="AC129" i="2"/>
  <c r="AC127" i="2" s="1"/>
  <c r="AC125" i="2" s="1"/>
  <c r="AB129" i="2"/>
  <c r="AA129" i="2"/>
  <c r="Z129" i="2"/>
  <c r="Y129" i="2"/>
  <c r="X129" i="2"/>
  <c r="X127" i="2" s="1"/>
  <c r="X125" i="2" s="1"/>
  <c r="W129" i="2"/>
  <c r="V129" i="2"/>
  <c r="U129" i="2"/>
  <c r="U127" i="2" s="1"/>
  <c r="U125" i="2" s="1"/>
  <c r="T129" i="2"/>
  <c r="S129" i="2"/>
  <c r="M129" i="2"/>
  <c r="L129" i="2"/>
  <c r="L127" i="2" s="1"/>
  <c r="L125" i="2" s="1"/>
  <c r="K129" i="2"/>
  <c r="K127" i="2" s="1"/>
  <c r="K125" i="2" s="1"/>
  <c r="A129" i="2"/>
  <c r="CQ128" i="2"/>
  <c r="CP128" i="2"/>
  <c r="CO128" i="2"/>
  <c r="CN128" i="2"/>
  <c r="BV128" i="2"/>
  <c r="BU128" i="2"/>
  <c r="BT128" i="2"/>
  <c r="BS128" i="2"/>
  <c r="BE128" i="2"/>
  <c r="BD128" i="2"/>
  <c r="BC128" i="2"/>
  <c r="BB128" i="2"/>
  <c r="AV128" i="2"/>
  <c r="DD128" i="2" s="1"/>
  <c r="AI128" i="2"/>
  <c r="AH128" i="2"/>
  <c r="AG128" i="2"/>
  <c r="AF128" i="2"/>
  <c r="R128" i="2"/>
  <c r="Q128" i="2"/>
  <c r="P128" i="2"/>
  <c r="O128" i="2"/>
  <c r="A128" i="2"/>
  <c r="DB127" i="2"/>
  <c r="DB125" i="2" s="1"/>
  <c r="DA127" i="2"/>
  <c r="CU127" i="2"/>
  <c r="CT127" i="2"/>
  <c r="CT125" i="2" s="1"/>
  <c r="CS127" i="2"/>
  <c r="CS125" i="2" s="1"/>
  <c r="CH127" i="2"/>
  <c r="CH125" i="2" s="1"/>
  <c r="CG127" i="2"/>
  <c r="CG125" i="2" s="1"/>
  <c r="BQ127" i="2"/>
  <c r="BQ125" i="2" s="1"/>
  <c r="BI127" i="2"/>
  <c r="BI125" i="2" s="1"/>
  <c r="AY127" i="2"/>
  <c r="AY125" i="2" s="1"/>
  <c r="AU127" i="2"/>
  <c r="AQ127" i="2"/>
  <c r="AQ125" i="2" s="1"/>
  <c r="AM127" i="2"/>
  <c r="AA127" i="2"/>
  <c r="AA125" i="2" s="1"/>
  <c r="Z127" i="2"/>
  <c r="Z125" i="2" s="1"/>
  <c r="W127" i="2"/>
  <c r="W125" i="2" s="1"/>
  <c r="V127" i="2"/>
  <c r="V125" i="2" s="1"/>
  <c r="S127" i="2"/>
  <c r="M127" i="2"/>
  <c r="M125" i="2" s="1"/>
  <c r="G127" i="2"/>
  <c r="G128" i="2" s="1"/>
  <c r="A127" i="2"/>
  <c r="CQ126" i="2"/>
  <c r="CP126" i="2"/>
  <c r="CO126" i="2"/>
  <c r="CN126" i="2"/>
  <c r="BV126" i="2"/>
  <c r="BU126" i="2"/>
  <c r="BT126" i="2"/>
  <c r="BS126" i="2"/>
  <c r="BE126" i="2"/>
  <c r="BD126" i="2"/>
  <c r="BC126" i="2"/>
  <c r="BB126" i="2"/>
  <c r="AV126" i="2"/>
  <c r="AI126" i="2"/>
  <c r="AH126" i="2"/>
  <c r="AG126" i="2"/>
  <c r="AF126" i="2"/>
  <c r="R126" i="2"/>
  <c r="Q126" i="2"/>
  <c r="P126" i="2"/>
  <c r="O126" i="2"/>
  <c r="G126" i="2"/>
  <c r="AU125" i="2"/>
  <c r="AK125" i="2"/>
  <c r="DC124" i="2"/>
  <c r="DC145" i="2" s="1"/>
  <c r="DB124" i="2"/>
  <c r="DB145" i="2" s="1"/>
  <c r="DA124" i="2"/>
  <c r="CZ124" i="2"/>
  <c r="CZ145" i="2" s="1"/>
  <c r="CY124" i="2"/>
  <c r="CX124" i="2"/>
  <c r="CX145" i="2" s="1"/>
  <c r="CW124" i="2"/>
  <c r="CV124" i="2"/>
  <c r="CV145" i="2" s="1"/>
  <c r="CU124" i="2"/>
  <c r="CT124" i="2"/>
  <c r="CT145" i="2" s="1"/>
  <c r="CS124" i="2"/>
  <c r="CR124" i="2"/>
  <c r="CH124" i="2"/>
  <c r="CH145" i="2" s="1"/>
  <c r="CG124" i="2"/>
  <c r="CF124" i="2"/>
  <c r="CF145" i="2" s="1"/>
  <c r="CE124" i="2"/>
  <c r="CE145" i="2" s="1"/>
  <c r="CD124" i="2"/>
  <c r="CD145" i="2" s="1"/>
  <c r="CC124" i="2"/>
  <c r="CB124" i="2"/>
  <c r="CB145" i="2" s="1"/>
  <c r="CB198" i="2" s="1"/>
  <c r="CA124" i="2"/>
  <c r="CA145" i="2" s="1"/>
  <c r="BZ124" i="2"/>
  <c r="BY124" i="2"/>
  <c r="BY145" i="2" s="1"/>
  <c r="BY198" i="2" s="1"/>
  <c r="BX124" i="2"/>
  <c r="BW124" i="2"/>
  <c r="BW145" i="2" s="1"/>
  <c r="BQ124" i="2"/>
  <c r="BQ145" i="2" s="1"/>
  <c r="BP124" i="2"/>
  <c r="BP145" i="2" s="1"/>
  <c r="BO124" i="2"/>
  <c r="BN124" i="2"/>
  <c r="BN145" i="2" s="1"/>
  <c r="BM124" i="2"/>
  <c r="BL124" i="2"/>
  <c r="BL145" i="2" s="1"/>
  <c r="BK124" i="2"/>
  <c r="BK145" i="2" s="1"/>
  <c r="BK198" i="2" s="1"/>
  <c r="BJ124" i="2"/>
  <c r="BI124" i="2"/>
  <c r="BI145" i="2" s="1"/>
  <c r="BH124" i="2"/>
  <c r="BH145" i="2" s="1"/>
  <c r="BG124" i="2"/>
  <c r="BG145" i="2" s="1"/>
  <c r="BG198" i="2" s="1"/>
  <c r="BF124" i="2"/>
  <c r="AZ124" i="2"/>
  <c r="AZ145" i="2" s="1"/>
  <c r="AY124" i="2"/>
  <c r="AY145" i="2" s="1"/>
  <c r="AX124" i="2"/>
  <c r="AX145" i="2" s="1"/>
  <c r="AW124" i="2"/>
  <c r="AU124" i="2"/>
  <c r="AU145" i="2" s="1"/>
  <c r="AT124" i="2"/>
  <c r="AT145" i="2" s="1"/>
  <c r="AS124" i="2"/>
  <c r="AR124" i="2"/>
  <c r="AR145" i="2" s="1"/>
  <c r="AR198" i="2" s="1"/>
  <c r="AQ124" i="2"/>
  <c r="AQ145" i="2" s="1"/>
  <c r="AP124" i="2"/>
  <c r="AP145" i="2" s="1"/>
  <c r="AO124" i="2"/>
  <c r="AO145" i="2" s="1"/>
  <c r="AN124" i="2"/>
  <c r="AN145" i="2" s="1"/>
  <c r="AM124" i="2"/>
  <c r="AM145" i="2" s="1"/>
  <c r="AL124" i="2"/>
  <c r="AL145" i="2" s="1"/>
  <c r="AK124" i="2"/>
  <c r="AJ124" i="2"/>
  <c r="AJ145" i="2" s="1"/>
  <c r="AD124" i="2"/>
  <c r="AD145" i="2" s="1"/>
  <c r="AC124" i="2"/>
  <c r="AB124" i="2"/>
  <c r="AB145" i="2" s="1"/>
  <c r="AA124" i="2"/>
  <c r="AA145" i="2" s="1"/>
  <c r="AA198" i="2" s="1"/>
  <c r="Z124" i="2"/>
  <c r="Z145" i="2" s="1"/>
  <c r="Y124" i="2"/>
  <c r="Y145" i="2" s="1"/>
  <c r="X124" i="2"/>
  <c r="X145" i="2" s="1"/>
  <c r="W124" i="2"/>
  <c r="V124" i="2"/>
  <c r="U124" i="2"/>
  <c r="U145" i="2" s="1"/>
  <c r="T124" i="2"/>
  <c r="T145" i="2" s="1"/>
  <c r="S124" i="2"/>
  <c r="M124" i="2"/>
  <c r="M145" i="2" s="1"/>
  <c r="L124" i="2"/>
  <c r="L145" i="2" s="1"/>
  <c r="K124" i="2"/>
  <c r="K145" i="2" s="1"/>
  <c r="A124" i="2"/>
  <c r="DC123" i="2"/>
  <c r="DB123" i="2"/>
  <c r="DA123" i="2"/>
  <c r="DA144" i="2" s="1"/>
  <c r="CZ123" i="2"/>
  <c r="CZ144" i="2" s="1"/>
  <c r="CY123" i="2"/>
  <c r="CY144" i="2" s="1"/>
  <c r="CX123" i="2"/>
  <c r="CW123" i="2"/>
  <c r="CW144" i="2" s="1"/>
  <c r="CV123" i="2"/>
  <c r="CV144" i="2" s="1"/>
  <c r="CU123" i="2"/>
  <c r="CO123" i="2" s="1"/>
  <c r="CT123" i="2"/>
  <c r="CT144" i="2" s="1"/>
  <c r="CS123" i="2"/>
  <c r="CS144" i="2" s="1"/>
  <c r="CR123" i="2"/>
  <c r="CH123" i="2"/>
  <c r="CH144" i="2" s="1"/>
  <c r="CH197" i="2" s="1"/>
  <c r="CG123" i="2"/>
  <c r="CG144" i="2" s="1"/>
  <c r="CF123" i="2"/>
  <c r="CE123" i="2"/>
  <c r="CE144" i="2" s="1"/>
  <c r="CD123" i="2"/>
  <c r="CC123" i="2"/>
  <c r="CB123" i="2"/>
  <c r="CB144" i="2" s="1"/>
  <c r="CB197" i="2" s="1"/>
  <c r="CA123" i="2"/>
  <c r="CA144" i="2" s="1"/>
  <c r="BZ123" i="2"/>
  <c r="BZ144" i="2" s="1"/>
  <c r="BZ197" i="2" s="1"/>
  <c r="BY123" i="2"/>
  <c r="BY144" i="2" s="1"/>
  <c r="BX123" i="2"/>
  <c r="BX144" i="2" s="1"/>
  <c r="BW123" i="2"/>
  <c r="BQ123" i="2"/>
  <c r="BQ144" i="2" s="1"/>
  <c r="BQ197" i="2" s="1"/>
  <c r="BP123" i="2"/>
  <c r="BP144" i="2" s="1"/>
  <c r="BO123" i="2"/>
  <c r="BN123" i="2"/>
  <c r="BN144" i="2" s="1"/>
  <c r="BN197" i="2" s="1"/>
  <c r="BM123" i="2"/>
  <c r="BM144" i="2" s="1"/>
  <c r="BM197" i="2" s="1"/>
  <c r="BL123" i="2"/>
  <c r="BL144" i="2" s="1"/>
  <c r="BK123" i="2"/>
  <c r="BK144" i="2" s="1"/>
  <c r="BK197" i="2" s="1"/>
  <c r="BJ123" i="2"/>
  <c r="BI123" i="2"/>
  <c r="BI144" i="2" s="1"/>
  <c r="BI197" i="2" s="1"/>
  <c r="BH123" i="2"/>
  <c r="BH144" i="2" s="1"/>
  <c r="BG123" i="2"/>
  <c r="BF123" i="2"/>
  <c r="AZ123" i="2"/>
  <c r="AZ144" i="2" s="1"/>
  <c r="AZ197" i="2" s="1"/>
  <c r="AY123" i="2"/>
  <c r="AY144" i="2" s="1"/>
  <c r="AX123" i="2"/>
  <c r="AX144" i="2" s="1"/>
  <c r="AX197" i="2" s="1"/>
  <c r="AW123" i="2"/>
  <c r="AU123" i="2"/>
  <c r="AU144" i="2" s="1"/>
  <c r="AT123" i="2"/>
  <c r="AT144" i="2" s="1"/>
  <c r="AT197" i="2" s="1"/>
  <c r="AS123" i="2"/>
  <c r="AR123" i="2"/>
  <c r="AR144" i="2" s="1"/>
  <c r="AR197" i="2" s="1"/>
  <c r="AQ123" i="2"/>
  <c r="AP123" i="2"/>
  <c r="AP144" i="2" s="1"/>
  <c r="AO123" i="2"/>
  <c r="AO144" i="2" s="1"/>
  <c r="AO197" i="2" s="1"/>
  <c r="AN123" i="2"/>
  <c r="AM123" i="2"/>
  <c r="AM144" i="2" s="1"/>
  <c r="AL123" i="2"/>
  <c r="AL144" i="2" s="1"/>
  <c r="AL197" i="2" s="1"/>
  <c r="AK123" i="2"/>
  <c r="AJ123" i="2"/>
  <c r="AJ144" i="2" s="1"/>
  <c r="AJ197" i="2" s="1"/>
  <c r="AD123" i="2"/>
  <c r="AD144" i="2" s="1"/>
  <c r="AC123" i="2"/>
  <c r="AC144" i="2" s="1"/>
  <c r="AC197" i="2" s="1"/>
  <c r="AB123" i="2"/>
  <c r="AA123" i="2"/>
  <c r="AA144" i="2" s="1"/>
  <c r="AA197" i="2" s="1"/>
  <c r="Z123" i="2"/>
  <c r="Z144" i="2" s="1"/>
  <c r="Y123" i="2"/>
  <c r="X123" i="2"/>
  <c r="X144" i="2" s="1"/>
  <c r="X197" i="2" s="1"/>
  <c r="W123" i="2"/>
  <c r="W144" i="2" s="1"/>
  <c r="W197" i="2" s="1"/>
  <c r="V123" i="2"/>
  <c r="V144" i="2" s="1"/>
  <c r="U123" i="2"/>
  <c r="U144" i="2" s="1"/>
  <c r="U197" i="2" s="1"/>
  <c r="T123" i="2"/>
  <c r="T144" i="2" s="1"/>
  <c r="T197" i="2" s="1"/>
  <c r="S123" i="2"/>
  <c r="S144" i="2" s="1"/>
  <c r="M123" i="2"/>
  <c r="M144" i="2" s="1"/>
  <c r="L123" i="2"/>
  <c r="L144" i="2" s="1"/>
  <c r="L197" i="2" s="1"/>
  <c r="K123" i="2"/>
  <c r="K144" i="2" s="1"/>
  <c r="K197" i="2" s="1"/>
  <c r="A123" i="2"/>
  <c r="DC122" i="2"/>
  <c r="DC143" i="2" s="1"/>
  <c r="DB122" i="2"/>
  <c r="DB143" i="2" s="1"/>
  <c r="DB196" i="2" s="1"/>
  <c r="DA122" i="2"/>
  <c r="CZ122" i="2"/>
  <c r="CZ143" i="2" s="1"/>
  <c r="CZ196" i="2" s="1"/>
  <c r="CY122" i="2"/>
  <c r="CY143" i="2" s="1"/>
  <c r="CX122" i="2"/>
  <c r="CW122" i="2"/>
  <c r="CV122" i="2"/>
  <c r="CV143" i="2" s="1"/>
  <c r="CV196" i="2" s="1"/>
  <c r="CU122" i="2"/>
  <c r="CU143" i="2" s="1"/>
  <c r="CT122" i="2"/>
  <c r="CS122" i="2"/>
  <c r="CR122" i="2"/>
  <c r="CR143" i="2" s="1"/>
  <c r="CR196" i="2" s="1"/>
  <c r="CH122" i="2"/>
  <c r="CG122" i="2"/>
  <c r="CF122" i="2"/>
  <c r="CE122" i="2"/>
  <c r="CE143" i="2" s="1"/>
  <c r="CE196" i="2" s="1"/>
  <c r="CD122" i="2"/>
  <c r="CD143" i="2" s="1"/>
  <c r="CC122" i="2"/>
  <c r="CB122" i="2"/>
  <c r="CB143" i="2" s="1"/>
  <c r="CB196" i="2" s="1"/>
  <c r="CA122" i="2"/>
  <c r="CA143" i="2" s="1"/>
  <c r="CA196" i="2" s="1"/>
  <c r="BZ122" i="2"/>
  <c r="BY122" i="2"/>
  <c r="BY143" i="2" s="1"/>
  <c r="BY196" i="2" s="1"/>
  <c r="BX122" i="2"/>
  <c r="BX143" i="2" s="1"/>
  <c r="BW122" i="2"/>
  <c r="BW143" i="2" s="1"/>
  <c r="BQ122" i="2"/>
  <c r="BP122" i="2"/>
  <c r="BP143" i="2" s="1"/>
  <c r="BO122" i="2"/>
  <c r="BO143" i="2" s="1"/>
  <c r="BN122" i="2"/>
  <c r="BN143" i="2" s="1"/>
  <c r="BM122" i="2"/>
  <c r="BL122" i="2"/>
  <c r="BK122" i="2"/>
  <c r="BK143" i="2" s="1"/>
  <c r="BJ122" i="2"/>
  <c r="BJ143" i="2" s="1"/>
  <c r="BI122" i="2"/>
  <c r="BI143" i="2" s="1"/>
  <c r="BH122" i="2"/>
  <c r="BH143" i="2" s="1"/>
  <c r="BG122" i="2"/>
  <c r="BG143" i="2" s="1"/>
  <c r="BF122" i="2"/>
  <c r="BE122" i="2"/>
  <c r="AZ122" i="2"/>
  <c r="AZ143" i="2" s="1"/>
  <c r="AY122" i="2"/>
  <c r="AY143" i="2" s="1"/>
  <c r="AY196" i="2" s="1"/>
  <c r="AX122" i="2"/>
  <c r="AX143" i="2" s="1"/>
  <c r="AX196" i="2" s="1"/>
  <c r="AW122" i="2"/>
  <c r="AU122" i="2"/>
  <c r="AU143" i="2" s="1"/>
  <c r="AU196" i="2" s="1"/>
  <c r="AT122" i="2"/>
  <c r="AT143" i="2" s="1"/>
  <c r="AS122" i="2"/>
  <c r="AS143" i="2" s="1"/>
  <c r="AR122" i="2"/>
  <c r="AQ122" i="2"/>
  <c r="AQ143" i="2" s="1"/>
  <c r="AQ196" i="2" s="1"/>
  <c r="AP122" i="2"/>
  <c r="AO122" i="2"/>
  <c r="AO143" i="2" s="1"/>
  <c r="AO196" i="2" s="1"/>
  <c r="AN122" i="2"/>
  <c r="AN143" i="2" s="1"/>
  <c r="AM122" i="2"/>
  <c r="AL122" i="2"/>
  <c r="AK122" i="2"/>
  <c r="AK143" i="2" s="1"/>
  <c r="AJ122" i="2"/>
  <c r="AJ143" i="2" s="1"/>
  <c r="AD122" i="2"/>
  <c r="AD143" i="2" s="1"/>
  <c r="AD196" i="2" s="1"/>
  <c r="AC122" i="2"/>
  <c r="AC143" i="2" s="1"/>
  <c r="AC196" i="2" s="1"/>
  <c r="AB122" i="2"/>
  <c r="AA122" i="2"/>
  <c r="AA143" i="2" s="1"/>
  <c r="Z122" i="2"/>
  <c r="Y122" i="2"/>
  <c r="Y143" i="2" s="1"/>
  <c r="X122" i="2"/>
  <c r="X143" i="2" s="1"/>
  <c r="X196" i="2" s="1"/>
  <c r="W122" i="2"/>
  <c r="W143" i="2" s="1"/>
  <c r="V122" i="2"/>
  <c r="U122" i="2"/>
  <c r="U143" i="2" s="1"/>
  <c r="U196" i="2" s="1"/>
  <c r="T122" i="2"/>
  <c r="T143" i="2" s="1"/>
  <c r="T196" i="2" s="1"/>
  <c r="S122" i="2"/>
  <c r="S143" i="2" s="1"/>
  <c r="M122" i="2"/>
  <c r="M143" i="2" s="1"/>
  <c r="L122" i="2"/>
  <c r="L143" i="2" s="1"/>
  <c r="L196" i="2" s="1"/>
  <c r="K122" i="2"/>
  <c r="K143" i="2" s="1"/>
  <c r="K196" i="2" s="1"/>
  <c r="A122" i="2"/>
  <c r="DC121" i="2"/>
  <c r="DC142" i="2" s="1"/>
  <c r="DC195" i="2" s="1"/>
  <c r="DB121" i="2"/>
  <c r="DA121" i="2"/>
  <c r="CZ121" i="2"/>
  <c r="CY121" i="2"/>
  <c r="CX121" i="2"/>
  <c r="CX142" i="2" s="1"/>
  <c r="CW121" i="2"/>
  <c r="CW142" i="2" s="1"/>
  <c r="CW195" i="2" s="1"/>
  <c r="CV121" i="2"/>
  <c r="CU121" i="2"/>
  <c r="CT121" i="2"/>
  <c r="CT142" i="2" s="1"/>
  <c r="CS121" i="2"/>
  <c r="CR121" i="2"/>
  <c r="CN121" i="2" s="1"/>
  <c r="CH121" i="2"/>
  <c r="CH142" i="2" s="1"/>
  <c r="CG121" i="2"/>
  <c r="CF121" i="2"/>
  <c r="CE121" i="2"/>
  <c r="CD121" i="2"/>
  <c r="CD142" i="2" s="1"/>
  <c r="CC121" i="2"/>
  <c r="CB121" i="2"/>
  <c r="CB142" i="2" s="1"/>
  <c r="CB195" i="2" s="1"/>
  <c r="CA121" i="2"/>
  <c r="BZ121" i="2"/>
  <c r="BY121" i="2"/>
  <c r="BY142" i="2" s="1"/>
  <c r="BY195" i="2" s="1"/>
  <c r="BX121" i="2"/>
  <c r="BX142" i="2" s="1"/>
  <c r="BX195" i="2" s="1"/>
  <c r="BW121" i="2"/>
  <c r="BW142" i="2" s="1"/>
  <c r="BQ121" i="2"/>
  <c r="BQ142" i="2" s="1"/>
  <c r="BQ195" i="2" s="1"/>
  <c r="BP121" i="2"/>
  <c r="BO121" i="2"/>
  <c r="BN121" i="2"/>
  <c r="BM121" i="2"/>
  <c r="BM142" i="2" s="1"/>
  <c r="BM195" i="2" s="1"/>
  <c r="BL121" i="2"/>
  <c r="BK121" i="2"/>
  <c r="BJ121" i="2"/>
  <c r="BI121" i="2"/>
  <c r="BI142" i="2" s="1"/>
  <c r="BI195" i="2" s="1"/>
  <c r="BH121" i="2"/>
  <c r="BG121" i="2"/>
  <c r="BF121" i="2"/>
  <c r="BF142" i="2" s="1"/>
  <c r="AZ121" i="2"/>
  <c r="AY121" i="2"/>
  <c r="AX121" i="2"/>
  <c r="AX142" i="2" s="1"/>
  <c r="AW121" i="2"/>
  <c r="AW142" i="2" s="1"/>
  <c r="AU121" i="2"/>
  <c r="AT121" i="2"/>
  <c r="AT142" i="2" s="1"/>
  <c r="AS121" i="2"/>
  <c r="AR121" i="2"/>
  <c r="AQ121" i="2"/>
  <c r="AP121" i="2"/>
  <c r="AO121" i="2"/>
  <c r="AO142" i="2" s="1"/>
  <c r="AO195" i="2" s="1"/>
  <c r="AN121" i="2"/>
  <c r="AM121" i="2"/>
  <c r="AL121" i="2"/>
  <c r="AL142" i="2" s="1"/>
  <c r="AL195" i="2" s="1"/>
  <c r="AK121" i="2"/>
  <c r="AK142" i="2" s="1"/>
  <c r="AK195" i="2" s="1"/>
  <c r="AJ121" i="2"/>
  <c r="AD121" i="2"/>
  <c r="AD142" i="2" s="1"/>
  <c r="AD195" i="2" s="1"/>
  <c r="AC121" i="2"/>
  <c r="AC142" i="2" s="1"/>
  <c r="AC195" i="2" s="1"/>
  <c r="AB121" i="2"/>
  <c r="AB142" i="2" s="1"/>
  <c r="AA121" i="2"/>
  <c r="Z121" i="2"/>
  <c r="Z142" i="2" s="1"/>
  <c r="Y121" i="2"/>
  <c r="Y142" i="2" s="1"/>
  <c r="X121" i="2"/>
  <c r="X142" i="2" s="1"/>
  <c r="X195" i="2" s="1"/>
  <c r="W121" i="2"/>
  <c r="W142" i="2" s="1"/>
  <c r="W195" i="2" s="1"/>
  <c r="V121" i="2"/>
  <c r="V142" i="2" s="1"/>
  <c r="V195" i="2" s="1"/>
  <c r="U121" i="2"/>
  <c r="T121" i="2"/>
  <c r="S121" i="2"/>
  <c r="M121" i="2"/>
  <c r="L121" i="2"/>
  <c r="K121" i="2"/>
  <c r="A121" i="2"/>
  <c r="CA120" i="2"/>
  <c r="AT120" i="2"/>
  <c r="A120" i="2"/>
  <c r="DC119" i="2"/>
  <c r="DC140" i="2" s="1"/>
  <c r="DB119" i="2"/>
  <c r="DA119" i="2"/>
  <c r="CZ119" i="2"/>
  <c r="CY119" i="2"/>
  <c r="CX119" i="2"/>
  <c r="CX140" i="2" s="1"/>
  <c r="CW119" i="2"/>
  <c r="CW140" i="2" s="1"/>
  <c r="CW193" i="2" s="1"/>
  <c r="CV119" i="2"/>
  <c r="CU119" i="2"/>
  <c r="CU140" i="2" s="1"/>
  <c r="CT119" i="2"/>
  <c r="CS119" i="2"/>
  <c r="CR119" i="2"/>
  <c r="CH119" i="2"/>
  <c r="CH140" i="2" s="1"/>
  <c r="CG119" i="2"/>
  <c r="CF119" i="2"/>
  <c r="CE119" i="2"/>
  <c r="CD119" i="2"/>
  <c r="CC119" i="2"/>
  <c r="CB119" i="2"/>
  <c r="CB140" i="2" s="1"/>
  <c r="CA119" i="2"/>
  <c r="BZ119" i="2"/>
  <c r="BZ140" i="2" s="1"/>
  <c r="BY119" i="2"/>
  <c r="BY140" i="2" s="1"/>
  <c r="BX119" i="2"/>
  <c r="BX140" i="2" s="1"/>
  <c r="BX193" i="2" s="1"/>
  <c r="BW119" i="2"/>
  <c r="BW140" i="2" s="1"/>
  <c r="BQ119" i="2"/>
  <c r="BQ140" i="2" s="1"/>
  <c r="BQ193" i="2" s="1"/>
  <c r="BP119" i="2"/>
  <c r="BO119" i="2"/>
  <c r="BN119" i="2"/>
  <c r="BM119" i="2"/>
  <c r="BM140" i="2" s="1"/>
  <c r="BM193" i="2" s="1"/>
  <c r="BL119" i="2"/>
  <c r="BL140" i="2" s="1"/>
  <c r="BK119" i="2"/>
  <c r="BJ119" i="2"/>
  <c r="BI119" i="2"/>
  <c r="BI140" i="2" s="1"/>
  <c r="BI193" i="2" s="1"/>
  <c r="BH119" i="2"/>
  <c r="BG119" i="2"/>
  <c r="BF119" i="2"/>
  <c r="AZ119" i="2"/>
  <c r="AY119" i="2"/>
  <c r="AX119" i="2"/>
  <c r="AX140" i="2" s="1"/>
  <c r="AX193" i="2" s="1"/>
  <c r="AW119" i="2"/>
  <c r="AW140" i="2" s="1"/>
  <c r="AW193" i="2" s="1"/>
  <c r="AU119" i="2"/>
  <c r="AT119" i="2"/>
  <c r="AT140" i="2" s="1"/>
  <c r="AT193" i="2" s="1"/>
  <c r="AS119" i="2"/>
  <c r="AR119" i="2"/>
  <c r="AQ119" i="2"/>
  <c r="AP119" i="2"/>
  <c r="AP140" i="2" s="1"/>
  <c r="AP193" i="2" s="1"/>
  <c r="AO119" i="2"/>
  <c r="AO140" i="2" s="1"/>
  <c r="AO193" i="2" s="1"/>
  <c r="AN119" i="2"/>
  <c r="AM119" i="2"/>
  <c r="AM140" i="2" s="1"/>
  <c r="AL119" i="2"/>
  <c r="AL140" i="2" s="1"/>
  <c r="AL193" i="2" s="1"/>
  <c r="AK119" i="2"/>
  <c r="AK140" i="2" s="1"/>
  <c r="AK193" i="2" s="1"/>
  <c r="AJ119" i="2"/>
  <c r="AD119" i="2"/>
  <c r="AD140" i="2" s="1"/>
  <c r="AD193" i="2" s="1"/>
  <c r="AC119" i="2"/>
  <c r="AC140" i="2" s="1"/>
  <c r="AB119" i="2"/>
  <c r="AA119" i="2"/>
  <c r="Z119" i="2"/>
  <c r="Z140" i="2" s="1"/>
  <c r="Y119" i="2"/>
  <c r="Y140" i="2" s="1"/>
  <c r="Y193" i="2" s="1"/>
  <c r="X119" i="2"/>
  <c r="X140" i="2" s="1"/>
  <c r="W119" i="2"/>
  <c r="V119" i="2"/>
  <c r="V140" i="2" s="1"/>
  <c r="V193" i="2" s="1"/>
  <c r="U119" i="2"/>
  <c r="T119" i="2"/>
  <c r="S119" i="2"/>
  <c r="M119" i="2"/>
  <c r="M140" i="2" s="1"/>
  <c r="M193" i="2" s="1"/>
  <c r="L119" i="2"/>
  <c r="K119" i="2"/>
  <c r="K140" i="2" s="1"/>
  <c r="A119" i="2"/>
  <c r="AT118" i="2"/>
  <c r="AT136" i="2" s="1"/>
  <c r="G118" i="2"/>
  <c r="G119" i="2" s="1"/>
  <c r="A118" i="2"/>
  <c r="G117" i="2"/>
  <c r="CQ114" i="2"/>
  <c r="CP114" i="2"/>
  <c r="CO114" i="2"/>
  <c r="CN114" i="2"/>
  <c r="BV114" i="2"/>
  <c r="BU114" i="2"/>
  <c r="BT114" i="2"/>
  <c r="BS114" i="2"/>
  <c r="BE114" i="2"/>
  <c r="BD114" i="2"/>
  <c r="BC114" i="2"/>
  <c r="BB114" i="2"/>
  <c r="AV114" i="2"/>
  <c r="DD114" i="2" s="1"/>
  <c r="AI114" i="2"/>
  <c r="AH114" i="2"/>
  <c r="AG114" i="2"/>
  <c r="AF114" i="2"/>
  <c r="R114" i="2"/>
  <c r="Q114" i="2"/>
  <c r="P114" i="2"/>
  <c r="O114" i="2"/>
  <c r="A114" i="2"/>
  <c r="CQ113" i="2"/>
  <c r="CP113" i="2"/>
  <c r="CO113" i="2"/>
  <c r="CN113" i="2"/>
  <c r="BV113" i="2"/>
  <c r="BU113" i="2"/>
  <c r="BT113" i="2"/>
  <c r="BS113" i="2"/>
  <c r="BE113" i="2"/>
  <c r="BD113" i="2"/>
  <c r="BC113" i="2"/>
  <c r="BA113" i="2" s="1"/>
  <c r="BB113" i="2"/>
  <c r="AV113" i="2"/>
  <c r="DD113" i="2" s="1"/>
  <c r="AI113" i="2"/>
  <c r="AH113" i="2"/>
  <c r="AG113" i="2"/>
  <c r="AF113" i="2"/>
  <c r="R113" i="2"/>
  <c r="Q113" i="2"/>
  <c r="P113" i="2"/>
  <c r="O113" i="2"/>
  <c r="A113" i="2"/>
  <c r="CQ112" i="2"/>
  <c r="CP112" i="2"/>
  <c r="CO112" i="2"/>
  <c r="CN112" i="2"/>
  <c r="BV112" i="2"/>
  <c r="BU112" i="2"/>
  <c r="BT112" i="2"/>
  <c r="BS112" i="2"/>
  <c r="BE112" i="2"/>
  <c r="BD112" i="2"/>
  <c r="BC112" i="2"/>
  <c r="BB112" i="2"/>
  <c r="AV112" i="2"/>
  <c r="DD112" i="2" s="1"/>
  <c r="AI112" i="2"/>
  <c r="AH112" i="2"/>
  <c r="AG112" i="2"/>
  <c r="AF112" i="2"/>
  <c r="R112" i="2"/>
  <c r="Q112" i="2"/>
  <c r="P112" i="2"/>
  <c r="O112" i="2"/>
  <c r="A112" i="2"/>
  <c r="CQ111" i="2"/>
  <c r="CP111" i="2"/>
  <c r="CO111" i="2"/>
  <c r="CN111" i="2"/>
  <c r="BV111" i="2"/>
  <c r="BU111" i="2"/>
  <c r="BT111" i="2"/>
  <c r="BS111" i="2"/>
  <c r="BE111" i="2"/>
  <c r="BD111" i="2"/>
  <c r="BC111" i="2"/>
  <c r="BB111" i="2"/>
  <c r="AV111" i="2"/>
  <c r="DD111" i="2" s="1"/>
  <c r="AI111" i="2"/>
  <c r="AH111" i="2"/>
  <c r="AE111" i="2" s="1"/>
  <c r="AG111" i="2"/>
  <c r="AF111" i="2"/>
  <c r="R111" i="2"/>
  <c r="Q111" i="2"/>
  <c r="N111" i="2" s="1"/>
  <c r="P111" i="2"/>
  <c r="O111" i="2"/>
  <c r="A111" i="2"/>
  <c r="DC110" i="2"/>
  <c r="DC108" i="2" s="1"/>
  <c r="DC106" i="2" s="1"/>
  <c r="DC103" i="2" s="1"/>
  <c r="DB110" i="2"/>
  <c r="DB108" i="2" s="1"/>
  <c r="DA110" i="2"/>
  <c r="CZ110" i="2"/>
  <c r="CZ108" i="2" s="1"/>
  <c r="CZ106" i="2" s="1"/>
  <c r="CZ103" i="2" s="1"/>
  <c r="CY110" i="2"/>
  <c r="CY108" i="2" s="1"/>
  <c r="CY106" i="2" s="1"/>
  <c r="CY103" i="2" s="1"/>
  <c r="CX110" i="2"/>
  <c r="CX108" i="2" s="1"/>
  <c r="CW110" i="2"/>
  <c r="CW108" i="2" s="1"/>
  <c r="CW106" i="2" s="1"/>
  <c r="CW103" i="2" s="1"/>
  <c r="CV110" i="2"/>
  <c r="CU110" i="2"/>
  <c r="CU108" i="2" s="1"/>
  <c r="CT110" i="2"/>
  <c r="CT108" i="2" s="1"/>
  <c r="CT106" i="2" s="1"/>
  <c r="CT103" i="2" s="1"/>
  <c r="CS110" i="2"/>
  <c r="CR110" i="2"/>
  <c r="CH110" i="2"/>
  <c r="CH108" i="2" s="1"/>
  <c r="CH106" i="2" s="1"/>
  <c r="CH103" i="2" s="1"/>
  <c r="CG110" i="2"/>
  <c r="CG108" i="2" s="1"/>
  <c r="CG106" i="2" s="1"/>
  <c r="CG103" i="2" s="1"/>
  <c r="CF110" i="2"/>
  <c r="CE110" i="2"/>
  <c r="CE108" i="2" s="1"/>
  <c r="CE106" i="2" s="1"/>
  <c r="CE103" i="2" s="1"/>
  <c r="CD110" i="2"/>
  <c r="CC110" i="2"/>
  <c r="CC108" i="2" s="1"/>
  <c r="CC106" i="2" s="1"/>
  <c r="CB110" i="2"/>
  <c r="CB108" i="2" s="1"/>
  <c r="CA110" i="2"/>
  <c r="CA108" i="2" s="1"/>
  <c r="CA106" i="2" s="1"/>
  <c r="CA103" i="2" s="1"/>
  <c r="BZ110" i="2"/>
  <c r="BZ108" i="2" s="1"/>
  <c r="BT108" i="2" s="1"/>
  <c r="BY110" i="2"/>
  <c r="BY108" i="2" s="1"/>
  <c r="BY106" i="2" s="1"/>
  <c r="BY103" i="2" s="1"/>
  <c r="BX110" i="2"/>
  <c r="BX108" i="2" s="1"/>
  <c r="BW110" i="2"/>
  <c r="BW108" i="2" s="1"/>
  <c r="BW106" i="2" s="1"/>
  <c r="BW103" i="2" s="1"/>
  <c r="BT110" i="2"/>
  <c r="BQ110" i="2"/>
  <c r="BQ108" i="2" s="1"/>
  <c r="BQ106" i="2" s="1"/>
  <c r="BQ103" i="2" s="1"/>
  <c r="BP110" i="2"/>
  <c r="BP108" i="2" s="1"/>
  <c r="BO110" i="2"/>
  <c r="BO108" i="2" s="1"/>
  <c r="BO106" i="2" s="1"/>
  <c r="BN110" i="2"/>
  <c r="BN108" i="2" s="1"/>
  <c r="BN106" i="2" s="1"/>
  <c r="BN103" i="2" s="1"/>
  <c r="BM110" i="2"/>
  <c r="BL110" i="2"/>
  <c r="BK110" i="2"/>
  <c r="BK108" i="2" s="1"/>
  <c r="BK106" i="2" s="1"/>
  <c r="BK103" i="2" s="1"/>
  <c r="BJ110" i="2"/>
  <c r="BI110" i="2"/>
  <c r="BI108" i="2" s="1"/>
  <c r="BH110" i="2"/>
  <c r="BH108" i="2" s="1"/>
  <c r="BH106" i="2" s="1"/>
  <c r="BH103" i="2" s="1"/>
  <c r="BG110" i="2"/>
  <c r="BG108" i="2" s="1"/>
  <c r="BG106" i="2" s="1"/>
  <c r="BG103" i="2" s="1"/>
  <c r="BF110" i="2"/>
  <c r="AZ110" i="2"/>
  <c r="AZ108" i="2" s="1"/>
  <c r="AZ106" i="2" s="1"/>
  <c r="AZ103" i="2" s="1"/>
  <c r="AY110" i="2"/>
  <c r="AX110" i="2"/>
  <c r="AX108" i="2" s="1"/>
  <c r="AX106" i="2" s="1"/>
  <c r="AX103" i="2" s="1"/>
  <c r="AW110" i="2"/>
  <c r="AU110" i="2"/>
  <c r="AU108" i="2" s="1"/>
  <c r="AU106" i="2" s="1"/>
  <c r="AU103" i="2" s="1"/>
  <c r="AT110" i="2"/>
  <c r="AS110" i="2"/>
  <c r="AS108" i="2" s="1"/>
  <c r="AS106" i="2" s="1"/>
  <c r="AR110" i="2"/>
  <c r="AR108" i="2" s="1"/>
  <c r="AR106" i="2" s="1"/>
  <c r="AR103" i="2" s="1"/>
  <c r="AQ110" i="2"/>
  <c r="AP110" i="2"/>
  <c r="AP108" i="2" s="1"/>
  <c r="AO110" i="2"/>
  <c r="AO108" i="2" s="1"/>
  <c r="AO106" i="2" s="1"/>
  <c r="AN110" i="2"/>
  <c r="AM110" i="2"/>
  <c r="AM108" i="2" s="1"/>
  <c r="AM106" i="2" s="1"/>
  <c r="AL110" i="2"/>
  <c r="AL108" i="2" s="1"/>
  <c r="AK110" i="2"/>
  <c r="AK108" i="2" s="1"/>
  <c r="AK106" i="2" s="1"/>
  <c r="AK103" i="2" s="1"/>
  <c r="AJ110" i="2"/>
  <c r="AJ108" i="2" s="1"/>
  <c r="AD110" i="2"/>
  <c r="AD108" i="2" s="1"/>
  <c r="AD106" i="2" s="1"/>
  <c r="AD103" i="2" s="1"/>
  <c r="AC110" i="2"/>
  <c r="AC108" i="2" s="1"/>
  <c r="AC106" i="2" s="1"/>
  <c r="AC103" i="2" s="1"/>
  <c r="AB110" i="2"/>
  <c r="AB108" i="2" s="1"/>
  <c r="AA110" i="2"/>
  <c r="AA108" i="2" s="1"/>
  <c r="AA106" i="2" s="1"/>
  <c r="AA103" i="2" s="1"/>
  <c r="Z110" i="2"/>
  <c r="Y110" i="2"/>
  <c r="Y108" i="2" s="1"/>
  <c r="Y106" i="2" s="1"/>
  <c r="X110" i="2"/>
  <c r="X108" i="2" s="1"/>
  <c r="X106" i="2" s="1"/>
  <c r="X103" i="2" s="1"/>
  <c r="W110" i="2"/>
  <c r="V110" i="2"/>
  <c r="V108" i="2" s="1"/>
  <c r="V106" i="2" s="1"/>
  <c r="V103" i="2" s="1"/>
  <c r="U110" i="2"/>
  <c r="T110" i="2"/>
  <c r="S110" i="2"/>
  <c r="S108" i="2" s="1"/>
  <c r="M110" i="2"/>
  <c r="L110" i="2"/>
  <c r="L108" i="2" s="1"/>
  <c r="K110" i="2"/>
  <c r="K108" i="2" s="1"/>
  <c r="A110" i="2"/>
  <c r="CQ109" i="2"/>
  <c r="CP109" i="2"/>
  <c r="CO109" i="2"/>
  <c r="CN109" i="2"/>
  <c r="BV109" i="2"/>
  <c r="BU109" i="2"/>
  <c r="BT109" i="2"/>
  <c r="BS109" i="2"/>
  <c r="BE109" i="2"/>
  <c r="BD109" i="2"/>
  <c r="BC109" i="2"/>
  <c r="BB109" i="2"/>
  <c r="AV109" i="2"/>
  <c r="DD109" i="2" s="1"/>
  <c r="AI109" i="2"/>
  <c r="AH109" i="2"/>
  <c r="AG109" i="2"/>
  <c r="AF109" i="2"/>
  <c r="R109" i="2"/>
  <c r="Q109" i="2"/>
  <c r="P109" i="2"/>
  <c r="O109" i="2"/>
  <c r="A109" i="2"/>
  <c r="CV108" i="2"/>
  <c r="CV106" i="2" s="1"/>
  <c r="CV103" i="2" s="1"/>
  <c r="CS108" i="2"/>
  <c r="CS106" i="2" s="1"/>
  <c r="CS103" i="2" s="1"/>
  <c r="CF108" i="2"/>
  <c r="BM108" i="2"/>
  <c r="BM106" i="2" s="1"/>
  <c r="BM103" i="2" s="1"/>
  <c r="AY108" i="2"/>
  <c r="AY106" i="2" s="1"/>
  <c r="AY103" i="2" s="1"/>
  <c r="AW108" i="2"/>
  <c r="AQ108" i="2"/>
  <c r="AQ106" i="2" s="1"/>
  <c r="AQ103" i="2" s="1"/>
  <c r="AN108" i="2"/>
  <c r="U108" i="2"/>
  <c r="U106" i="2" s="1"/>
  <c r="U103" i="2" s="1"/>
  <c r="T108" i="2"/>
  <c r="T106" i="2" s="1"/>
  <c r="T103" i="2" s="1"/>
  <c r="T93" i="2" s="1"/>
  <c r="M108" i="2"/>
  <c r="M106" i="2" s="1"/>
  <c r="M103" i="2" s="1"/>
  <c r="A108" i="2"/>
  <c r="CQ107" i="2"/>
  <c r="CP107" i="2"/>
  <c r="CM107" i="2" s="1"/>
  <c r="CO107" i="2"/>
  <c r="CN107" i="2"/>
  <c r="BV107" i="2"/>
  <c r="BU107" i="2"/>
  <c r="BT107" i="2"/>
  <c r="BS107" i="2"/>
  <c r="BE107" i="2"/>
  <c r="BD107" i="2"/>
  <c r="BC107" i="2"/>
  <c r="BB107" i="2"/>
  <c r="AV107" i="2"/>
  <c r="AI107" i="2"/>
  <c r="AH107" i="2"/>
  <c r="AG107" i="2"/>
  <c r="AF107" i="2"/>
  <c r="R107" i="2"/>
  <c r="Q107" i="2"/>
  <c r="P107" i="2"/>
  <c r="O107" i="2"/>
  <c r="DB106" i="2"/>
  <c r="DB103" i="2" s="1"/>
  <c r="CB106" i="2"/>
  <c r="CB103" i="2" s="1"/>
  <c r="AL106" i="2"/>
  <c r="AL103" i="2" s="1"/>
  <c r="L106" i="2"/>
  <c r="L103" i="2" s="1"/>
  <c r="L93" i="2" s="1"/>
  <c r="K106" i="2"/>
  <c r="K103" i="2" s="1"/>
  <c r="B105" i="2" a="1"/>
  <c r="B105" i="2" s="1"/>
  <c r="A104" i="2"/>
  <c r="A105" i="2" s="1" a="1"/>
  <c r="A105" i="2" s="1"/>
  <c r="AO103" i="2"/>
  <c r="B101" i="2" a="1"/>
  <c r="B101" i="2" s="1"/>
  <c r="A100" i="2"/>
  <c r="A101" i="2" s="1" a="1"/>
  <c r="A101" i="2" s="1"/>
  <c r="DC99" i="2"/>
  <c r="DB99" i="2"/>
  <c r="DA99" i="2"/>
  <c r="CZ99" i="2"/>
  <c r="CY99" i="2"/>
  <c r="CX99" i="2"/>
  <c r="CW99" i="2"/>
  <c r="CV99" i="2"/>
  <c r="CU99" i="2"/>
  <c r="CT99" i="2"/>
  <c r="CS99" i="2"/>
  <c r="CR99" i="2"/>
  <c r="CH99" i="2"/>
  <c r="CG99" i="2"/>
  <c r="CF99" i="2"/>
  <c r="CE99" i="2"/>
  <c r="CD99" i="2"/>
  <c r="CC99" i="2"/>
  <c r="CB99" i="2"/>
  <c r="CA99" i="2"/>
  <c r="BZ99" i="2"/>
  <c r="BY99" i="2"/>
  <c r="BX99" i="2"/>
  <c r="BW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AZ99" i="2"/>
  <c r="AY99" i="2"/>
  <c r="AX99" i="2"/>
  <c r="AW99" i="2"/>
  <c r="AU99" i="2"/>
  <c r="AT99" i="2"/>
  <c r="AS99" i="2"/>
  <c r="AR99" i="2"/>
  <c r="AQ99" i="2"/>
  <c r="AP99" i="2"/>
  <c r="AO99" i="2"/>
  <c r="AN99" i="2"/>
  <c r="AM99" i="2"/>
  <c r="AL99" i="2"/>
  <c r="AK99" i="2"/>
  <c r="AJ99" i="2"/>
  <c r="AD99" i="2"/>
  <c r="AC99" i="2"/>
  <c r="AB99" i="2"/>
  <c r="AA99" i="2"/>
  <c r="Z99" i="2"/>
  <c r="Y99" i="2"/>
  <c r="X99" i="2"/>
  <c r="W99" i="2"/>
  <c r="V99" i="2"/>
  <c r="P99" i="2" s="1"/>
  <c r="U99" i="2"/>
  <c r="T99" i="2"/>
  <c r="S99" i="2"/>
  <c r="Q99" i="2"/>
  <c r="M99" i="2"/>
  <c r="L99" i="2"/>
  <c r="L94" i="2" s="1"/>
  <c r="K99" i="2"/>
  <c r="B97" i="2"/>
  <c r="B97" i="2" a="1"/>
  <c r="A97" i="2" a="1"/>
  <c r="A97" i="2" s="1"/>
  <c r="A96" i="2"/>
  <c r="DC95" i="2"/>
  <c r="DC94" i="2" s="1"/>
  <c r="DC93" i="2" s="1"/>
  <c r="DB95" i="2"/>
  <c r="DA95" i="2"/>
  <c r="CZ95" i="2"/>
  <c r="CY95" i="2"/>
  <c r="CY94" i="2" s="1"/>
  <c r="CX95" i="2"/>
  <c r="CW95" i="2"/>
  <c r="CV95" i="2"/>
  <c r="CV94" i="2" s="1"/>
  <c r="CU95" i="2"/>
  <c r="CT95" i="2"/>
  <c r="CT94" i="2" s="1"/>
  <c r="CS95" i="2"/>
  <c r="CR95" i="2"/>
  <c r="CH95" i="2"/>
  <c r="CG95" i="2"/>
  <c r="CF95" i="2"/>
  <c r="CE95" i="2"/>
  <c r="CE94" i="2" s="1"/>
  <c r="CD95" i="2"/>
  <c r="CC95" i="2"/>
  <c r="CB95" i="2"/>
  <c r="CA95" i="2"/>
  <c r="BZ95" i="2"/>
  <c r="BY95" i="2"/>
  <c r="BX95" i="2"/>
  <c r="BW95" i="2"/>
  <c r="BW94" i="2" s="1"/>
  <c r="BQ95" i="2"/>
  <c r="BP95" i="2"/>
  <c r="BO95" i="2"/>
  <c r="BN95" i="2"/>
  <c r="BN94" i="2" s="1"/>
  <c r="BM95" i="2"/>
  <c r="BL95" i="2"/>
  <c r="BL94" i="2" s="1"/>
  <c r="BK95" i="2"/>
  <c r="BJ95" i="2"/>
  <c r="BI95" i="2"/>
  <c r="BH95" i="2"/>
  <c r="BH94" i="2" s="1"/>
  <c r="BG95" i="2"/>
  <c r="BF95" i="2"/>
  <c r="AZ95" i="2"/>
  <c r="AZ94" i="2" s="1"/>
  <c r="AY95" i="2"/>
  <c r="AX95" i="2"/>
  <c r="AX94" i="2" s="1"/>
  <c r="AW95" i="2"/>
  <c r="AU95" i="2"/>
  <c r="AU94" i="2" s="1"/>
  <c r="AT95" i="2"/>
  <c r="AS95" i="2"/>
  <c r="AR95" i="2"/>
  <c r="AQ95" i="2"/>
  <c r="AQ94" i="2" s="1"/>
  <c r="AP95" i="2"/>
  <c r="AO95" i="2"/>
  <c r="AN95" i="2"/>
  <c r="AM95" i="2"/>
  <c r="AL95" i="2"/>
  <c r="AK95" i="2"/>
  <c r="AJ95" i="2"/>
  <c r="AJ94" i="2" s="1"/>
  <c r="AD95" i="2"/>
  <c r="AC95" i="2"/>
  <c r="AB95" i="2"/>
  <c r="AA95" i="2"/>
  <c r="AA94" i="2" s="1"/>
  <c r="Z95" i="2"/>
  <c r="Y95" i="2"/>
  <c r="X95" i="2"/>
  <c r="X94" i="2" s="1"/>
  <c r="W95" i="2"/>
  <c r="W94" i="2" s="1"/>
  <c r="V95" i="2"/>
  <c r="U95" i="2"/>
  <c r="T95" i="2"/>
  <c r="T94" i="2" s="1"/>
  <c r="S95" i="2"/>
  <c r="M95" i="2"/>
  <c r="L95" i="2"/>
  <c r="K95" i="2"/>
  <c r="K94" i="2" s="1"/>
  <c r="CX94" i="2"/>
  <c r="BP94" i="2"/>
  <c r="BJ94" i="2"/>
  <c r="AD94" i="2"/>
  <c r="S94" i="2"/>
  <c r="H93" i="2"/>
  <c r="CQ92" i="2"/>
  <c r="CP92" i="2"/>
  <c r="CO92" i="2"/>
  <c r="CN92" i="2"/>
  <c r="BV92" i="2"/>
  <c r="BU92" i="2"/>
  <c r="BT92" i="2"/>
  <c r="BS92" i="2"/>
  <c r="BE92" i="2"/>
  <c r="BD92" i="2"/>
  <c r="BC92" i="2"/>
  <c r="BB92" i="2"/>
  <c r="AV92" i="2"/>
  <c r="DD92" i="2" s="1"/>
  <c r="AI92" i="2"/>
  <c r="AH92" i="2"/>
  <c r="AG92" i="2"/>
  <c r="AF92" i="2"/>
  <c r="R92" i="2"/>
  <c r="Q92" i="2"/>
  <c r="P92" i="2"/>
  <c r="O92" i="2"/>
  <c r="CQ91" i="2"/>
  <c r="CP91" i="2"/>
  <c r="CO91" i="2"/>
  <c r="CN91" i="2"/>
  <c r="BV91" i="2"/>
  <c r="BU91" i="2"/>
  <c r="BT91" i="2"/>
  <c r="BS91" i="2"/>
  <c r="BE91" i="2"/>
  <c r="BD91" i="2"/>
  <c r="BC91" i="2"/>
  <c r="BB91" i="2"/>
  <c r="AV91" i="2"/>
  <c r="DD91" i="2" s="1"/>
  <c r="AI91" i="2"/>
  <c r="AH91" i="2"/>
  <c r="AG91" i="2"/>
  <c r="AF91" i="2"/>
  <c r="R91" i="2"/>
  <c r="Q91" i="2"/>
  <c r="P91" i="2"/>
  <c r="O91" i="2"/>
  <c r="CQ90" i="2"/>
  <c r="CP90" i="2"/>
  <c r="CO90" i="2"/>
  <c r="CN90" i="2"/>
  <c r="BV90" i="2"/>
  <c r="BU90" i="2"/>
  <c r="BT90" i="2"/>
  <c r="BS90" i="2"/>
  <c r="BE90" i="2"/>
  <c r="BD90" i="2"/>
  <c r="BC90" i="2"/>
  <c r="BB90" i="2"/>
  <c r="AV90" i="2"/>
  <c r="DD90" i="2" s="1"/>
  <c r="AI90" i="2"/>
  <c r="AH90" i="2"/>
  <c r="AG90" i="2"/>
  <c r="AF90" i="2"/>
  <c r="AE90" i="2" s="1"/>
  <c r="R90" i="2"/>
  <c r="Q90" i="2"/>
  <c r="P90" i="2"/>
  <c r="O90" i="2"/>
  <c r="DD89" i="2"/>
  <c r="CQ89" i="2"/>
  <c r="CP89" i="2"/>
  <c r="CO89" i="2"/>
  <c r="CN89" i="2"/>
  <c r="BV89" i="2"/>
  <c r="BU89" i="2"/>
  <c r="BT89" i="2"/>
  <c r="BS89" i="2"/>
  <c r="BE89" i="2"/>
  <c r="BD89" i="2"/>
  <c r="BA89" i="2" s="1"/>
  <c r="BC89" i="2"/>
  <c r="BB89" i="2"/>
  <c r="AV89" i="2"/>
  <c r="AI89" i="2"/>
  <c r="AH89" i="2"/>
  <c r="AG89" i="2"/>
  <c r="AF89" i="2"/>
  <c r="R89" i="2"/>
  <c r="Q89" i="2"/>
  <c r="P89" i="2"/>
  <c r="O89" i="2"/>
  <c r="N89" i="2"/>
  <c r="DC88" i="2"/>
  <c r="DC86" i="2" s="1"/>
  <c r="DB88" i="2"/>
  <c r="DB86" i="2" s="1"/>
  <c r="DA88" i="2"/>
  <c r="CZ88" i="2"/>
  <c r="CZ86" i="2" s="1"/>
  <c r="CY88" i="2"/>
  <c r="CX88" i="2"/>
  <c r="CW88" i="2"/>
  <c r="CW86" i="2" s="1"/>
  <c r="CV88" i="2"/>
  <c r="CV86" i="2" s="1"/>
  <c r="CO86" i="2" s="1"/>
  <c r="CU88" i="2"/>
  <c r="CU86" i="2" s="1"/>
  <c r="CT88" i="2"/>
  <c r="CS88" i="2"/>
  <c r="CS86" i="2" s="1"/>
  <c r="CR88" i="2"/>
  <c r="CR86" i="2" s="1"/>
  <c r="CH88" i="2"/>
  <c r="CH86" i="2" s="1"/>
  <c r="CG88" i="2"/>
  <c r="CF88" i="2"/>
  <c r="CE88" i="2"/>
  <c r="CE86" i="2" s="1"/>
  <c r="CD88" i="2"/>
  <c r="CD86" i="2" s="1"/>
  <c r="CC88" i="2"/>
  <c r="CB88" i="2"/>
  <c r="CA88" i="2"/>
  <c r="CA86" i="2" s="1"/>
  <c r="BZ88" i="2"/>
  <c r="BZ86" i="2" s="1"/>
  <c r="BY88" i="2"/>
  <c r="BX88" i="2"/>
  <c r="BX86" i="2" s="1"/>
  <c r="BW88" i="2"/>
  <c r="BW86" i="2" s="1"/>
  <c r="BQ88" i="2"/>
  <c r="BQ86" i="2" s="1"/>
  <c r="BP88" i="2"/>
  <c r="BP86" i="2" s="1"/>
  <c r="BO88" i="2"/>
  <c r="BO86" i="2" s="1"/>
  <c r="BN88" i="2"/>
  <c r="BN86" i="2" s="1"/>
  <c r="BM88" i="2"/>
  <c r="BL88" i="2"/>
  <c r="BL86" i="2" s="1"/>
  <c r="BK88" i="2"/>
  <c r="BK86" i="2" s="1"/>
  <c r="BJ88" i="2"/>
  <c r="BI88" i="2"/>
  <c r="BI86" i="2" s="1"/>
  <c r="BH88" i="2"/>
  <c r="BH86" i="2" s="1"/>
  <c r="BG88" i="2"/>
  <c r="BG86" i="2" s="1"/>
  <c r="BF88" i="2"/>
  <c r="BF86" i="2" s="1"/>
  <c r="AZ88" i="2"/>
  <c r="AZ86" i="2" s="1"/>
  <c r="AY88" i="2"/>
  <c r="AX88" i="2"/>
  <c r="AX86" i="2" s="1"/>
  <c r="AW88" i="2"/>
  <c r="AU88" i="2"/>
  <c r="AU86" i="2" s="1"/>
  <c r="AT88" i="2"/>
  <c r="AT86" i="2" s="1"/>
  <c r="AS88" i="2"/>
  <c r="AS86" i="2" s="1"/>
  <c r="AI86" i="2" s="1"/>
  <c r="AR88" i="2"/>
  <c r="AR86" i="2" s="1"/>
  <c r="AQ88" i="2"/>
  <c r="AQ86" i="2" s="1"/>
  <c r="AP88" i="2"/>
  <c r="AP86" i="2" s="1"/>
  <c r="AO88" i="2"/>
  <c r="AO86" i="2" s="1"/>
  <c r="AN88" i="2"/>
  <c r="AN86" i="2" s="1"/>
  <c r="AM88" i="2"/>
  <c r="AL88" i="2"/>
  <c r="AL86" i="2" s="1"/>
  <c r="AK88" i="2"/>
  <c r="AK86" i="2" s="1"/>
  <c r="AJ88" i="2"/>
  <c r="AD88" i="2"/>
  <c r="AD86" i="2" s="1"/>
  <c r="AC88" i="2"/>
  <c r="AB88" i="2"/>
  <c r="AA88" i="2"/>
  <c r="AA86" i="2" s="1"/>
  <c r="Z88" i="2"/>
  <c r="Y88" i="2"/>
  <c r="Y86" i="2" s="1"/>
  <c r="X88" i="2"/>
  <c r="X86" i="2" s="1"/>
  <c r="W88" i="2"/>
  <c r="W86" i="2" s="1"/>
  <c r="V88" i="2"/>
  <c r="U88" i="2"/>
  <c r="U86" i="2" s="1"/>
  <c r="T88" i="2"/>
  <c r="T86" i="2" s="1"/>
  <c r="S88" i="2"/>
  <c r="M88" i="2"/>
  <c r="M86" i="2" s="1"/>
  <c r="L88" i="2"/>
  <c r="L86" i="2" s="1"/>
  <c r="K88" i="2"/>
  <c r="K86" i="2" s="1"/>
  <c r="CQ87" i="2"/>
  <c r="CP87" i="2"/>
  <c r="CO87" i="2"/>
  <c r="CN87" i="2"/>
  <c r="BV87" i="2"/>
  <c r="BU87" i="2"/>
  <c r="BT87" i="2"/>
  <c r="BS87" i="2"/>
  <c r="BE87" i="2"/>
  <c r="BD87" i="2"/>
  <c r="BC87" i="2"/>
  <c r="BB87" i="2"/>
  <c r="AV87" i="2"/>
  <c r="DD87" i="2" s="1"/>
  <c r="AI87" i="2"/>
  <c r="AH87" i="2"/>
  <c r="AG87" i="2"/>
  <c r="AF87" i="2"/>
  <c r="R87" i="2"/>
  <c r="Q87" i="2"/>
  <c r="P87" i="2"/>
  <c r="O87" i="2"/>
  <c r="CY86" i="2"/>
  <c r="CX86" i="2"/>
  <c r="CT86" i="2"/>
  <c r="CG86" i="2"/>
  <c r="CC86" i="2"/>
  <c r="BY86" i="2"/>
  <c r="BM86" i="2"/>
  <c r="AY86" i="2"/>
  <c r="AW86" i="2"/>
  <c r="AJ86" i="2"/>
  <c r="AC86" i="2"/>
  <c r="G86" i="2"/>
  <c r="G85" i="2"/>
  <c r="CQ83" i="2"/>
  <c r="CP83" i="2"/>
  <c r="CO83" i="2"/>
  <c r="CN83" i="2"/>
  <c r="BV83" i="2"/>
  <c r="BU83" i="2"/>
  <c r="BT83" i="2"/>
  <c r="BS83" i="2"/>
  <c r="BE83" i="2"/>
  <c r="BD83" i="2"/>
  <c r="BC83" i="2"/>
  <c r="BB83" i="2"/>
  <c r="AV83" i="2"/>
  <c r="DD83" i="2" s="1"/>
  <c r="AI83" i="2"/>
  <c r="AH83" i="2"/>
  <c r="AG83" i="2"/>
  <c r="AF83" i="2"/>
  <c r="R83" i="2"/>
  <c r="Q83" i="2"/>
  <c r="P83" i="2"/>
  <c r="O83" i="2"/>
  <c r="N83" i="2" s="1"/>
  <c r="CQ82" i="2"/>
  <c r="CP82" i="2"/>
  <c r="CO82" i="2"/>
  <c r="CN82" i="2"/>
  <c r="BV82" i="2"/>
  <c r="BU82" i="2"/>
  <c r="BT82" i="2"/>
  <c r="BS82" i="2"/>
  <c r="BE82" i="2"/>
  <c r="BD82" i="2"/>
  <c r="BC82" i="2"/>
  <c r="BB82" i="2"/>
  <c r="AV82" i="2"/>
  <c r="DD82" i="2" s="1"/>
  <c r="AI82" i="2"/>
  <c r="AH82" i="2"/>
  <c r="AG82" i="2"/>
  <c r="AF82" i="2"/>
  <c r="R82" i="2"/>
  <c r="Q82" i="2"/>
  <c r="P82" i="2"/>
  <c r="O82" i="2"/>
  <c r="CQ81" i="2"/>
  <c r="CP81" i="2"/>
  <c r="CO81" i="2"/>
  <c r="CN81" i="2"/>
  <c r="BV81" i="2"/>
  <c r="BU81" i="2"/>
  <c r="BT81" i="2"/>
  <c r="BS81" i="2"/>
  <c r="BE81" i="2"/>
  <c r="BD81" i="2"/>
  <c r="BC81" i="2"/>
  <c r="BB81" i="2"/>
  <c r="AV81" i="2"/>
  <c r="DD81" i="2" s="1"/>
  <c r="AI81" i="2"/>
  <c r="AH81" i="2"/>
  <c r="AG81" i="2"/>
  <c r="AF81" i="2"/>
  <c r="R81" i="2"/>
  <c r="Q81" i="2"/>
  <c r="P81" i="2"/>
  <c r="O81" i="2"/>
  <c r="CQ80" i="2"/>
  <c r="CP80" i="2"/>
  <c r="CO80" i="2"/>
  <c r="CN80" i="2"/>
  <c r="CM80" i="2"/>
  <c r="DF80" i="2" s="1" a="1"/>
  <c r="DF80" i="2" s="1"/>
  <c r="DG80" i="2" s="1" a="1"/>
  <c r="DG80" i="2" s="1"/>
  <c r="DH80" i="2" s="1" a="1"/>
  <c r="DH80" i="2" s="1"/>
  <c r="DI80" i="2" s="1" a="1"/>
  <c r="DI80" i="2" s="1"/>
  <c r="BV80" i="2"/>
  <c r="BU80" i="2"/>
  <c r="BT80" i="2"/>
  <c r="BS80" i="2"/>
  <c r="BE80" i="2"/>
  <c r="BD80" i="2"/>
  <c r="BC80" i="2"/>
  <c r="BB80" i="2"/>
  <c r="AV80" i="2"/>
  <c r="DD80" i="2" s="1"/>
  <c r="AI80" i="2"/>
  <c r="AH80" i="2"/>
  <c r="AG80" i="2"/>
  <c r="AF80" i="2"/>
  <c r="R80" i="2"/>
  <c r="Q80" i="2"/>
  <c r="P80" i="2"/>
  <c r="O80" i="2"/>
  <c r="DC79" i="2"/>
  <c r="DC77" i="2" s="1"/>
  <c r="DC75" i="2" s="1"/>
  <c r="DB79" i="2"/>
  <c r="DB77" i="2" s="1"/>
  <c r="DA79" i="2"/>
  <c r="CZ79" i="2"/>
  <c r="CZ77" i="2" s="1"/>
  <c r="CY79" i="2"/>
  <c r="CX79" i="2"/>
  <c r="CX77" i="2" s="1"/>
  <c r="CX75" i="2" s="1"/>
  <c r="CW79" i="2"/>
  <c r="CW77" i="2" s="1"/>
  <c r="CW75" i="2" s="1"/>
  <c r="CV79" i="2"/>
  <c r="CV77" i="2" s="1"/>
  <c r="CV75" i="2" s="1"/>
  <c r="CU79" i="2"/>
  <c r="CT79" i="2"/>
  <c r="CT77" i="2" s="1"/>
  <c r="CT75" i="2" s="1"/>
  <c r="CS79" i="2"/>
  <c r="CS77" i="2" s="1"/>
  <c r="CS75" i="2" s="1"/>
  <c r="CR79" i="2"/>
  <c r="CH79" i="2"/>
  <c r="CH77" i="2" s="1"/>
  <c r="CH75" i="2" s="1"/>
  <c r="CG79" i="2"/>
  <c r="CF79" i="2"/>
  <c r="CF77" i="2" s="1"/>
  <c r="CE79" i="2"/>
  <c r="CE77" i="2" s="1"/>
  <c r="CE75" i="2" s="1"/>
  <c r="CD79" i="2"/>
  <c r="CC79" i="2"/>
  <c r="CB79" i="2"/>
  <c r="CA79" i="2"/>
  <c r="CA77" i="2" s="1"/>
  <c r="CA75" i="2" s="1"/>
  <c r="BZ79" i="2"/>
  <c r="BZ77" i="2" s="1"/>
  <c r="BY79" i="2"/>
  <c r="BX79" i="2"/>
  <c r="BX77" i="2" s="1"/>
  <c r="BX75" i="2" s="1"/>
  <c r="BW79" i="2"/>
  <c r="BW77" i="2" s="1"/>
  <c r="BQ79" i="2"/>
  <c r="BP79" i="2"/>
  <c r="BP77" i="2" s="1"/>
  <c r="BP75" i="2" s="1"/>
  <c r="BO79" i="2"/>
  <c r="BN79" i="2"/>
  <c r="BN77" i="2" s="1"/>
  <c r="BN75" i="2" s="1"/>
  <c r="BM79" i="2"/>
  <c r="BL79" i="2"/>
  <c r="BK79" i="2"/>
  <c r="BJ79" i="2"/>
  <c r="BJ77" i="2" s="1"/>
  <c r="BJ75" i="2" s="1"/>
  <c r="BI79" i="2"/>
  <c r="BH79" i="2"/>
  <c r="BH77" i="2" s="1"/>
  <c r="BG79" i="2"/>
  <c r="BG77" i="2" s="1"/>
  <c r="BG75" i="2" s="1"/>
  <c r="BF79" i="2"/>
  <c r="AZ79" i="2"/>
  <c r="AY79" i="2"/>
  <c r="AY77" i="2" s="1"/>
  <c r="AX79" i="2"/>
  <c r="AX77" i="2" s="1"/>
  <c r="AX75" i="2" s="1"/>
  <c r="AW79" i="2"/>
  <c r="AW77" i="2" s="1"/>
  <c r="AW75" i="2" s="1"/>
  <c r="AU79" i="2"/>
  <c r="AT79" i="2"/>
  <c r="AT77" i="2" s="1"/>
  <c r="AS79" i="2"/>
  <c r="AR79" i="2"/>
  <c r="AQ79" i="2"/>
  <c r="AQ77" i="2" s="1"/>
  <c r="AP79" i="2"/>
  <c r="AO79" i="2"/>
  <c r="AO77" i="2" s="1"/>
  <c r="AO75" i="2" s="1"/>
  <c r="AN79" i="2"/>
  <c r="AN77" i="2" s="1"/>
  <c r="AN75" i="2" s="1"/>
  <c r="AM79" i="2"/>
  <c r="AL79" i="2"/>
  <c r="AL77" i="2" s="1"/>
  <c r="AL75" i="2" s="1"/>
  <c r="AK79" i="2"/>
  <c r="AJ79" i="2"/>
  <c r="AJ77" i="2" s="1"/>
  <c r="AJ75" i="2" s="1"/>
  <c r="AD79" i="2"/>
  <c r="AD77" i="2" s="1"/>
  <c r="AD75" i="2" s="1"/>
  <c r="AC79" i="2"/>
  <c r="AC77" i="2" s="1"/>
  <c r="AB79" i="2"/>
  <c r="AA79" i="2"/>
  <c r="AA77" i="2" s="1"/>
  <c r="AA75" i="2" s="1"/>
  <c r="Z79" i="2"/>
  <c r="Y79" i="2"/>
  <c r="X79" i="2"/>
  <c r="X77" i="2" s="1"/>
  <c r="W79" i="2"/>
  <c r="V79" i="2"/>
  <c r="V77" i="2" s="1"/>
  <c r="V75" i="2" s="1"/>
  <c r="U79" i="2"/>
  <c r="U77" i="2" s="1"/>
  <c r="U75" i="2" s="1"/>
  <c r="T79" i="2"/>
  <c r="T77" i="2" s="1"/>
  <c r="T75" i="2" s="1"/>
  <c r="S79" i="2"/>
  <c r="M79" i="2"/>
  <c r="L79" i="2"/>
  <c r="L77" i="2" s="1"/>
  <c r="K79" i="2"/>
  <c r="K77" i="2" s="1"/>
  <c r="K75" i="2" s="1"/>
  <c r="CQ78" i="2"/>
  <c r="CP78" i="2"/>
  <c r="CO78" i="2"/>
  <c r="CN78" i="2"/>
  <c r="BV78" i="2"/>
  <c r="BU78" i="2"/>
  <c r="BT78" i="2"/>
  <c r="BR78" i="2" s="1"/>
  <c r="CI78" i="2" s="1" a="1"/>
  <c r="CI78" i="2" s="1"/>
  <c r="CJ78" i="2" s="1" a="1"/>
  <c r="CJ78" i="2" s="1"/>
  <c r="CK78" i="2" s="1" a="1"/>
  <c r="CK78" i="2" s="1"/>
  <c r="CL78" i="2" s="1" a="1"/>
  <c r="CL78" i="2" s="1"/>
  <c r="BS78" i="2"/>
  <c r="BE78" i="2"/>
  <c r="BD78" i="2"/>
  <c r="BC78" i="2"/>
  <c r="BB78" i="2"/>
  <c r="AV78" i="2"/>
  <c r="DD78" i="2" s="1"/>
  <c r="AI78" i="2"/>
  <c r="AH78" i="2"/>
  <c r="AG78" i="2"/>
  <c r="AF78" i="2"/>
  <c r="R78" i="2"/>
  <c r="Q78" i="2"/>
  <c r="N78" i="2" s="1"/>
  <c r="P78" i="2"/>
  <c r="O78" i="2"/>
  <c r="DA77" i="2"/>
  <c r="DA75" i="2" s="1"/>
  <c r="CG77" i="2"/>
  <c r="CG75" i="2" s="1"/>
  <c r="CC77" i="2"/>
  <c r="BY77" i="2"/>
  <c r="BY75" i="2" s="1"/>
  <c r="BQ77" i="2"/>
  <c r="BQ75" i="2" s="1"/>
  <c r="BQ64" i="2" s="1"/>
  <c r="BM77" i="2"/>
  <c r="BK77" i="2"/>
  <c r="BK75" i="2" s="1"/>
  <c r="BI77" i="2"/>
  <c r="BI75" i="2" s="1"/>
  <c r="AZ77" i="2"/>
  <c r="AZ75" i="2" s="1"/>
  <c r="AU77" i="2"/>
  <c r="AU75" i="2" s="1"/>
  <c r="AS77" i="2"/>
  <c r="AS75" i="2" s="1"/>
  <c r="AR77" i="2"/>
  <c r="AR75" i="2" s="1"/>
  <c r="AM77" i="2"/>
  <c r="AM75" i="2" s="1"/>
  <c r="Y77" i="2"/>
  <c r="Y75" i="2" s="1"/>
  <c r="W77" i="2"/>
  <c r="W75" i="2" s="1"/>
  <c r="M77" i="2"/>
  <c r="M75" i="2" s="1"/>
  <c r="G77" i="2"/>
  <c r="G79" i="2" s="1"/>
  <c r="CQ76" i="2"/>
  <c r="CP76" i="2"/>
  <c r="CO76" i="2"/>
  <c r="CN76" i="2"/>
  <c r="BV76" i="2"/>
  <c r="BU76" i="2"/>
  <c r="BT76" i="2"/>
  <c r="BS76" i="2"/>
  <c r="BE76" i="2"/>
  <c r="BD76" i="2"/>
  <c r="BC76" i="2"/>
  <c r="BB76" i="2"/>
  <c r="AV76" i="2"/>
  <c r="DD76" i="2" s="1"/>
  <c r="AI76" i="2"/>
  <c r="AH76" i="2"/>
  <c r="AG76" i="2"/>
  <c r="AE76" i="2" s="1"/>
  <c r="AF76" i="2"/>
  <c r="R76" i="2"/>
  <c r="Q76" i="2"/>
  <c r="P76" i="2"/>
  <c r="O76" i="2"/>
  <c r="G76" i="2"/>
  <c r="DB75" i="2"/>
  <c r="CC75" i="2"/>
  <c r="BM75" i="2"/>
  <c r="AQ75" i="2"/>
  <c r="AC75" i="2"/>
  <c r="CQ74" i="2"/>
  <c r="CP74" i="2"/>
  <c r="CO74" i="2"/>
  <c r="CN74" i="2"/>
  <c r="BV74" i="2"/>
  <c r="BU74" i="2"/>
  <c r="BT74" i="2"/>
  <c r="BS74" i="2"/>
  <c r="BE74" i="2"/>
  <c r="BD74" i="2"/>
  <c r="BC74" i="2"/>
  <c r="BB74" i="2"/>
  <c r="AV74" i="2"/>
  <c r="DD74" i="2" s="1"/>
  <c r="AI74" i="2"/>
  <c r="AH74" i="2"/>
  <c r="AG74" i="2"/>
  <c r="AF74" i="2"/>
  <c r="R74" i="2"/>
  <c r="Q74" i="2"/>
  <c r="P74" i="2"/>
  <c r="O74" i="2"/>
  <c r="CQ73" i="2"/>
  <c r="CP73" i="2"/>
  <c r="CM73" i="2" s="1"/>
  <c r="CO73" i="2"/>
  <c r="CN73" i="2"/>
  <c r="BV73" i="2"/>
  <c r="BU73" i="2"/>
  <c r="BT73" i="2"/>
  <c r="BS73" i="2"/>
  <c r="BE73" i="2"/>
  <c r="BD73" i="2"/>
  <c r="BC73" i="2"/>
  <c r="BB73" i="2"/>
  <c r="AV73" i="2"/>
  <c r="DD73" i="2" s="1"/>
  <c r="AI73" i="2"/>
  <c r="AH73" i="2"/>
  <c r="AG73" i="2"/>
  <c r="AF73" i="2"/>
  <c r="AE73" i="2"/>
  <c r="R73" i="2"/>
  <c r="Q73" i="2"/>
  <c r="P73" i="2"/>
  <c r="O73" i="2"/>
  <c r="N73" i="2" s="1"/>
  <c r="CQ72" i="2"/>
  <c r="CP72" i="2"/>
  <c r="CO72" i="2"/>
  <c r="CN72" i="2"/>
  <c r="BV72" i="2"/>
  <c r="BU72" i="2"/>
  <c r="BT72" i="2"/>
  <c r="BS72" i="2"/>
  <c r="BE72" i="2"/>
  <c r="BD72" i="2"/>
  <c r="BC72" i="2"/>
  <c r="BB72" i="2"/>
  <c r="AV72" i="2"/>
  <c r="DD72" i="2" s="1"/>
  <c r="AI72" i="2"/>
  <c r="AH72" i="2"/>
  <c r="AG72" i="2"/>
  <c r="AF72" i="2"/>
  <c r="R72" i="2"/>
  <c r="Q72" i="2"/>
  <c r="P72" i="2"/>
  <c r="O72" i="2"/>
  <c r="CQ71" i="2"/>
  <c r="CP71" i="2"/>
  <c r="CO71" i="2"/>
  <c r="CN71" i="2"/>
  <c r="BV71" i="2"/>
  <c r="BU71" i="2"/>
  <c r="BT71" i="2"/>
  <c r="BS71" i="2"/>
  <c r="BE71" i="2"/>
  <c r="BD71" i="2"/>
  <c r="BC71" i="2"/>
  <c r="BA71" i="2" s="1"/>
  <c r="BB71" i="2"/>
  <c r="AV71" i="2"/>
  <c r="DD71" i="2" s="1"/>
  <c r="AI71" i="2"/>
  <c r="AH71" i="2"/>
  <c r="AG71" i="2"/>
  <c r="AF71" i="2"/>
  <c r="R71" i="2"/>
  <c r="Q71" i="2"/>
  <c r="P71" i="2"/>
  <c r="O71" i="2"/>
  <c r="CQ70" i="2"/>
  <c r="CP70" i="2"/>
  <c r="CO70" i="2"/>
  <c r="CN70" i="2"/>
  <c r="BV70" i="2"/>
  <c r="BU70" i="2"/>
  <c r="BT70" i="2"/>
  <c r="BS70" i="2"/>
  <c r="BE70" i="2"/>
  <c r="BD70" i="2"/>
  <c r="BC70" i="2"/>
  <c r="BB70" i="2"/>
  <c r="AV70" i="2"/>
  <c r="DD70" i="2" s="1"/>
  <c r="AI70" i="2"/>
  <c r="AH70" i="2"/>
  <c r="AG70" i="2"/>
  <c r="AF70" i="2"/>
  <c r="R70" i="2"/>
  <c r="Q70" i="2"/>
  <c r="P70" i="2"/>
  <c r="O70" i="2"/>
  <c r="DC69" i="2"/>
  <c r="DC67" i="2" s="1"/>
  <c r="DB69" i="2"/>
  <c r="DB67" i="2" s="1"/>
  <c r="DB65" i="2" s="1"/>
  <c r="DA69" i="2"/>
  <c r="DA67" i="2" s="1"/>
  <c r="CZ69" i="2"/>
  <c r="CY69" i="2"/>
  <c r="CY67" i="2" s="1"/>
  <c r="CY65" i="2" s="1"/>
  <c r="CX69" i="2"/>
  <c r="CX67" i="2" s="1"/>
  <c r="CW69" i="2"/>
  <c r="CW67" i="2" s="1"/>
  <c r="CW65" i="2" s="1"/>
  <c r="CV69" i="2"/>
  <c r="CV67" i="2" s="1"/>
  <c r="CV65" i="2" s="1"/>
  <c r="CU69" i="2"/>
  <c r="CU67" i="2" s="1"/>
  <c r="CT69" i="2"/>
  <c r="CT67" i="2" s="1"/>
  <c r="CT65" i="2" s="1"/>
  <c r="CS69" i="2"/>
  <c r="CS67" i="2" s="1"/>
  <c r="CS65" i="2" s="1"/>
  <c r="CS64" i="2" s="1"/>
  <c r="CR69" i="2"/>
  <c r="CH69" i="2"/>
  <c r="CH67" i="2" s="1"/>
  <c r="CH65" i="2" s="1"/>
  <c r="CG69" i="2"/>
  <c r="CF69" i="2"/>
  <c r="BV69" i="2" s="1"/>
  <c r="CE69" i="2"/>
  <c r="CD69" i="2"/>
  <c r="CC69" i="2"/>
  <c r="CC67" i="2" s="1"/>
  <c r="CC65" i="2" s="1"/>
  <c r="CB69" i="2"/>
  <c r="CB67" i="2" s="1"/>
  <c r="CB65" i="2" s="1"/>
  <c r="CA69" i="2"/>
  <c r="CA67" i="2" s="1"/>
  <c r="CA65" i="2" s="1"/>
  <c r="BZ69" i="2"/>
  <c r="BZ67" i="2" s="1"/>
  <c r="BY69" i="2"/>
  <c r="BY67" i="2" s="1"/>
  <c r="BY65" i="2" s="1"/>
  <c r="BY64" i="2" s="1"/>
  <c r="BX69" i="2"/>
  <c r="BX67" i="2" s="1"/>
  <c r="BX65" i="2" s="1"/>
  <c r="BX64" i="2" s="1"/>
  <c r="BW69" i="2"/>
  <c r="BW67" i="2" s="1"/>
  <c r="BQ69" i="2"/>
  <c r="BQ67" i="2" s="1"/>
  <c r="BQ65" i="2" s="1"/>
  <c r="BP69" i="2"/>
  <c r="BP67" i="2" s="1"/>
  <c r="BP65" i="2" s="1"/>
  <c r="BO69" i="2"/>
  <c r="BO67" i="2" s="1"/>
  <c r="BO65" i="2" s="1"/>
  <c r="BE65" i="2" s="1"/>
  <c r="BN69" i="2"/>
  <c r="BN67" i="2" s="1"/>
  <c r="BN65" i="2" s="1"/>
  <c r="BM69" i="2"/>
  <c r="BL69" i="2"/>
  <c r="BK69" i="2"/>
  <c r="BJ69" i="2"/>
  <c r="BJ67" i="2" s="1"/>
  <c r="BJ65" i="2" s="1"/>
  <c r="BI69" i="2"/>
  <c r="BI67" i="2" s="1"/>
  <c r="BH69" i="2"/>
  <c r="BH67" i="2" s="1"/>
  <c r="BH65" i="2" s="1"/>
  <c r="BG69" i="2"/>
  <c r="BG67" i="2" s="1"/>
  <c r="BG65" i="2" s="1"/>
  <c r="BF69" i="2"/>
  <c r="BF67" i="2" s="1"/>
  <c r="AZ69" i="2"/>
  <c r="AZ67" i="2" s="1"/>
  <c r="AZ65" i="2" s="1"/>
  <c r="AY69" i="2"/>
  <c r="AX69" i="2"/>
  <c r="AX67" i="2" s="1"/>
  <c r="AX65" i="2" s="1"/>
  <c r="AW69" i="2"/>
  <c r="AU69" i="2"/>
  <c r="AU67" i="2" s="1"/>
  <c r="AT69" i="2"/>
  <c r="AT67" i="2" s="1"/>
  <c r="AS69" i="2"/>
  <c r="AI69" i="2" s="1"/>
  <c r="AR69" i="2"/>
  <c r="AQ69" i="2"/>
  <c r="AP69" i="2"/>
  <c r="AP67" i="2" s="1"/>
  <c r="AO69" i="2"/>
  <c r="AO67" i="2" s="1"/>
  <c r="AO65" i="2" s="1"/>
  <c r="AO64" i="2" s="1"/>
  <c r="AN69" i="2"/>
  <c r="AN67" i="2" s="1"/>
  <c r="AN65" i="2" s="1"/>
  <c r="AM69" i="2"/>
  <c r="AL69" i="2"/>
  <c r="AL67" i="2" s="1"/>
  <c r="AL65" i="2" s="1"/>
  <c r="AK69" i="2"/>
  <c r="AK67" i="2" s="1"/>
  <c r="AK65" i="2" s="1"/>
  <c r="AJ69" i="2"/>
  <c r="AD69" i="2"/>
  <c r="AD67" i="2" s="1"/>
  <c r="AD65" i="2" s="1"/>
  <c r="AC69" i="2"/>
  <c r="AC67" i="2" s="1"/>
  <c r="AC65" i="2" s="1"/>
  <c r="AB69" i="2"/>
  <c r="AA69" i="2"/>
  <c r="AA67" i="2" s="1"/>
  <c r="AA65" i="2" s="1"/>
  <c r="Z69" i="2"/>
  <c r="Y69" i="2"/>
  <c r="Y67" i="2" s="1"/>
  <c r="Y65" i="2" s="1"/>
  <c r="X69" i="2"/>
  <c r="X67" i="2" s="1"/>
  <c r="X65" i="2" s="1"/>
  <c r="W69" i="2"/>
  <c r="V69" i="2"/>
  <c r="V67" i="2" s="1"/>
  <c r="U69" i="2"/>
  <c r="U67" i="2" s="1"/>
  <c r="U65" i="2" s="1"/>
  <c r="T69" i="2"/>
  <c r="T67" i="2" s="1"/>
  <c r="T65" i="2" s="1"/>
  <c r="T64" i="2" s="1"/>
  <c r="S69" i="2"/>
  <c r="M69" i="2"/>
  <c r="L69" i="2"/>
  <c r="L67" i="2" s="1"/>
  <c r="L65" i="2" s="1"/>
  <c r="K69" i="2"/>
  <c r="K67" i="2" s="1"/>
  <c r="K65" i="2" s="1"/>
  <c r="K64" i="2" s="1"/>
  <c r="CQ68" i="2"/>
  <c r="CP68" i="2"/>
  <c r="CO68" i="2"/>
  <c r="CN68" i="2"/>
  <c r="BV68" i="2"/>
  <c r="BU68" i="2"/>
  <c r="BT68" i="2"/>
  <c r="BS68" i="2"/>
  <c r="BE68" i="2"/>
  <c r="BD68" i="2"/>
  <c r="BC68" i="2"/>
  <c r="BB68" i="2"/>
  <c r="BA68" i="2"/>
  <c r="AV68" i="2"/>
  <c r="DD68" i="2" s="1"/>
  <c r="AI68" i="2"/>
  <c r="AH68" i="2"/>
  <c r="AG68" i="2"/>
  <c r="AF68" i="2"/>
  <c r="R68" i="2"/>
  <c r="Q68" i="2"/>
  <c r="P68" i="2"/>
  <c r="N68" i="2" s="1"/>
  <c r="O68" i="2"/>
  <c r="CG67" i="2"/>
  <c r="CG65" i="2" s="1"/>
  <c r="CE67" i="2"/>
  <c r="CE65" i="2" s="1"/>
  <c r="BM67" i="2"/>
  <c r="BM65" i="2" s="1"/>
  <c r="BK67" i="2"/>
  <c r="BK65" i="2" s="1"/>
  <c r="AW67" i="2"/>
  <c r="AR67" i="2"/>
  <c r="AR65" i="2" s="1"/>
  <c r="AM67" i="2"/>
  <c r="W67" i="2"/>
  <c r="W65" i="2" s="1"/>
  <c r="M67" i="2"/>
  <c r="M65" i="2" s="1"/>
  <c r="G67" i="2"/>
  <c r="G69" i="2" s="1"/>
  <c r="CQ66" i="2"/>
  <c r="CP66" i="2"/>
  <c r="CO66" i="2"/>
  <c r="CN66" i="2"/>
  <c r="BV66" i="2"/>
  <c r="BU66" i="2"/>
  <c r="BT66" i="2"/>
  <c r="BS66" i="2"/>
  <c r="BE66" i="2"/>
  <c r="BD66" i="2"/>
  <c r="BC66" i="2"/>
  <c r="BB66" i="2"/>
  <c r="AV66" i="2"/>
  <c r="DD66" i="2" s="1"/>
  <c r="AI66" i="2"/>
  <c r="AH66" i="2"/>
  <c r="AG66" i="2"/>
  <c r="AF66" i="2"/>
  <c r="R66" i="2"/>
  <c r="Q66" i="2"/>
  <c r="N66" i="2" s="1"/>
  <c r="P66" i="2"/>
  <c r="O66" i="2"/>
  <c r="G66" i="2"/>
  <c r="DC65" i="2"/>
  <c r="CU65" i="2"/>
  <c r="BI65" i="2"/>
  <c r="AT65" i="2"/>
  <c r="AP65" i="2"/>
  <c r="A60" i="2"/>
  <c r="A61" i="2" s="1" a="1"/>
  <c r="A61" i="2" s="1"/>
  <c r="A62" i="2" s="1" a="1"/>
  <c r="A62" i="2" s="1"/>
  <c r="DC59" i="2"/>
  <c r="DC30" i="2" s="1"/>
  <c r="DB59" i="2"/>
  <c r="DA59" i="2"/>
  <c r="CZ59" i="2"/>
  <c r="CY59" i="2"/>
  <c r="CY30" i="2" s="1"/>
  <c r="CX59" i="2"/>
  <c r="CW59" i="2"/>
  <c r="CW30" i="2" s="1"/>
  <c r="CV59" i="2"/>
  <c r="CV30" i="2" s="1"/>
  <c r="CU59" i="2"/>
  <c r="CT59" i="2"/>
  <c r="CT30" i="2" s="1"/>
  <c r="CS59" i="2"/>
  <c r="CS30" i="2" s="1"/>
  <c r="CR59" i="2"/>
  <c r="CR30" i="2" s="1"/>
  <c r="CH59" i="2"/>
  <c r="CH30" i="2" s="1"/>
  <c r="CG59" i="2"/>
  <c r="CG30" i="2" s="1"/>
  <c r="CF59" i="2"/>
  <c r="CE59" i="2"/>
  <c r="CE30" i="2" s="1"/>
  <c r="CD59" i="2"/>
  <c r="CC59" i="2"/>
  <c r="CC30" i="2" s="1"/>
  <c r="CB59" i="2"/>
  <c r="CB30" i="2" s="1"/>
  <c r="CA59" i="2"/>
  <c r="CA30" i="2" s="1"/>
  <c r="BZ59" i="2"/>
  <c r="BY59" i="2"/>
  <c r="BX59" i="2"/>
  <c r="BX30" i="2" s="1"/>
  <c r="BW59" i="2"/>
  <c r="BW30" i="2" s="1"/>
  <c r="BQ59" i="2"/>
  <c r="BQ30" i="2" s="1"/>
  <c r="BP59" i="2"/>
  <c r="BP30" i="2" s="1"/>
  <c r="BO59" i="2"/>
  <c r="BN59" i="2"/>
  <c r="BN30" i="2" s="1"/>
  <c r="BM59" i="2"/>
  <c r="BM30" i="2" s="1"/>
  <c r="BL59" i="2"/>
  <c r="BL30" i="2" s="1"/>
  <c r="BK59" i="2"/>
  <c r="BK30" i="2" s="1"/>
  <c r="BJ59" i="2"/>
  <c r="BJ30" i="2" s="1"/>
  <c r="BI59" i="2"/>
  <c r="BI30" i="2" s="1"/>
  <c r="BH59" i="2"/>
  <c r="BH30" i="2" s="1"/>
  <c r="BG59" i="2"/>
  <c r="BG30" i="2" s="1"/>
  <c r="BF59" i="2"/>
  <c r="AZ59" i="2"/>
  <c r="AZ30" i="2" s="1"/>
  <c r="AY59" i="2"/>
  <c r="AY30" i="2" s="1"/>
  <c r="AX59" i="2"/>
  <c r="AW59" i="2"/>
  <c r="AW30" i="2" s="1"/>
  <c r="AU59" i="2"/>
  <c r="AU30" i="2" s="1"/>
  <c r="AT59" i="2"/>
  <c r="AT30" i="2" s="1"/>
  <c r="AS59" i="2"/>
  <c r="AR59" i="2"/>
  <c r="AR30" i="2" s="1"/>
  <c r="AQ59" i="2"/>
  <c r="AQ30" i="2" s="1"/>
  <c r="AP59" i="2"/>
  <c r="AP30" i="2" s="1"/>
  <c r="AH30" i="2" s="1"/>
  <c r="AO59" i="2"/>
  <c r="AN59" i="2"/>
  <c r="AM59" i="2"/>
  <c r="AL59" i="2"/>
  <c r="AL30" i="2" s="1"/>
  <c r="AK59" i="2"/>
  <c r="AJ59" i="2"/>
  <c r="AD59" i="2"/>
  <c r="AD30" i="2" s="1"/>
  <c r="AC59" i="2"/>
  <c r="AC30" i="2" s="1"/>
  <c r="AB59" i="2"/>
  <c r="AB30" i="2" s="1"/>
  <c r="AA59" i="2"/>
  <c r="AA30" i="2" s="1"/>
  <c r="Z59" i="2"/>
  <c r="Y59" i="2"/>
  <c r="X59" i="2"/>
  <c r="W59" i="2"/>
  <c r="W30" i="2" s="1"/>
  <c r="V59" i="2"/>
  <c r="U59" i="2"/>
  <c r="U30" i="2" s="1"/>
  <c r="T59" i="2"/>
  <c r="T30" i="2" s="1"/>
  <c r="S59" i="2"/>
  <c r="S30" i="2" s="1"/>
  <c r="M59" i="2"/>
  <c r="M30" i="2" s="1"/>
  <c r="L59" i="2"/>
  <c r="L30" i="2" s="1"/>
  <c r="K59" i="2"/>
  <c r="K30" i="2" s="1"/>
  <c r="DC58" i="2"/>
  <c r="DC29" i="2" s="1"/>
  <c r="DB58" i="2"/>
  <c r="DB29" i="2" s="1"/>
  <c r="DA58" i="2"/>
  <c r="CZ58" i="2"/>
  <c r="CY58" i="2"/>
  <c r="CX58" i="2"/>
  <c r="CW58" i="2"/>
  <c r="CW29" i="2" s="1"/>
  <c r="CV58" i="2"/>
  <c r="CU58" i="2"/>
  <c r="CU29" i="2" s="1"/>
  <c r="CO29" i="2" s="1"/>
  <c r="CT58" i="2"/>
  <c r="CT29" i="2" s="1"/>
  <c r="CS58" i="2"/>
  <c r="CS29" i="2" s="1"/>
  <c r="CR58" i="2"/>
  <c r="CH58" i="2"/>
  <c r="CH29" i="2" s="1"/>
  <c r="CG58" i="2"/>
  <c r="CG29" i="2" s="1"/>
  <c r="CF58" i="2"/>
  <c r="CE58" i="2"/>
  <c r="CD58" i="2"/>
  <c r="CD29" i="2" s="1"/>
  <c r="CC58" i="2"/>
  <c r="CC29" i="2" s="1"/>
  <c r="CB58" i="2"/>
  <c r="CB29" i="2" s="1"/>
  <c r="CA58" i="2"/>
  <c r="BZ58" i="2"/>
  <c r="BZ29" i="2" s="1"/>
  <c r="BY58" i="2"/>
  <c r="BY29" i="2" s="1"/>
  <c r="BX58" i="2"/>
  <c r="BW58" i="2"/>
  <c r="BQ58" i="2"/>
  <c r="BQ29" i="2" s="1"/>
  <c r="BP58" i="2"/>
  <c r="BO58" i="2"/>
  <c r="BO29" i="2" s="1"/>
  <c r="BN58" i="2"/>
  <c r="BM58" i="2"/>
  <c r="BM29" i="2" s="1"/>
  <c r="BL58" i="2"/>
  <c r="BL29" i="2" s="1"/>
  <c r="BK58" i="2"/>
  <c r="BJ58" i="2"/>
  <c r="BJ29" i="2" s="1"/>
  <c r="BI58" i="2"/>
  <c r="BH58" i="2"/>
  <c r="BH29" i="2" s="1"/>
  <c r="BG58" i="2"/>
  <c r="BF58" i="2"/>
  <c r="BF29" i="2" s="1"/>
  <c r="AZ58" i="2"/>
  <c r="AY58" i="2"/>
  <c r="AX58" i="2"/>
  <c r="AX29" i="2" s="1"/>
  <c r="AW58" i="2"/>
  <c r="AW29" i="2" s="1"/>
  <c r="AU58" i="2"/>
  <c r="AU29" i="2" s="1"/>
  <c r="AT58" i="2"/>
  <c r="AS58" i="2"/>
  <c r="AR58" i="2"/>
  <c r="AQ58" i="2"/>
  <c r="AQ29" i="2" s="1"/>
  <c r="AP58" i="2"/>
  <c r="AO58" i="2"/>
  <c r="AO29" i="2" s="1"/>
  <c r="AN58" i="2"/>
  <c r="AN29" i="2" s="1"/>
  <c r="AM58" i="2"/>
  <c r="AM29" i="2" s="1"/>
  <c r="AL58" i="2"/>
  <c r="AL29" i="2" s="1"/>
  <c r="AK58" i="2"/>
  <c r="AK29" i="2" s="1"/>
  <c r="AJ58" i="2"/>
  <c r="AD58" i="2"/>
  <c r="AD29" i="2" s="1"/>
  <c r="AC58" i="2"/>
  <c r="AC29" i="2" s="1"/>
  <c r="AB58" i="2"/>
  <c r="AA58" i="2"/>
  <c r="AA29" i="2" s="1"/>
  <c r="Z58" i="2"/>
  <c r="Y58" i="2"/>
  <c r="Y29" i="2" s="1"/>
  <c r="X58" i="2"/>
  <c r="X29" i="2" s="1"/>
  <c r="W58" i="2"/>
  <c r="W29" i="2" s="1"/>
  <c r="V58" i="2"/>
  <c r="U58" i="2"/>
  <c r="U29" i="2" s="1"/>
  <c r="T58" i="2"/>
  <c r="S58" i="2"/>
  <c r="S29" i="2" s="1"/>
  <c r="Q58" i="2"/>
  <c r="M58" i="2"/>
  <c r="M29" i="2" s="1"/>
  <c r="L58" i="2"/>
  <c r="L29" i="2" s="1"/>
  <c r="K58" i="2"/>
  <c r="DC57" i="2"/>
  <c r="DC28" i="2" s="1"/>
  <c r="DB57" i="2"/>
  <c r="DA57" i="2"/>
  <c r="CZ57" i="2"/>
  <c r="CZ28" i="2" s="1"/>
  <c r="CY57" i="2"/>
  <c r="CY28" i="2" s="1"/>
  <c r="CX57" i="2"/>
  <c r="CW57" i="2"/>
  <c r="CW28" i="2" s="1"/>
  <c r="CV57" i="2"/>
  <c r="CV28" i="2" s="1"/>
  <c r="CU57" i="2"/>
  <c r="CT57" i="2"/>
  <c r="CS57" i="2"/>
  <c r="CS28" i="2" s="1"/>
  <c r="CR57" i="2"/>
  <c r="CR28" i="2" s="1"/>
  <c r="CH57" i="2"/>
  <c r="CG57" i="2"/>
  <c r="CG28" i="2" s="1"/>
  <c r="CF57" i="2"/>
  <c r="CE57" i="2"/>
  <c r="CE28" i="2" s="1"/>
  <c r="CD57" i="2"/>
  <c r="BU57" i="2" s="1"/>
  <c r="CC57" i="2"/>
  <c r="CB57" i="2"/>
  <c r="CB28" i="2" s="1"/>
  <c r="CA57" i="2"/>
  <c r="CA28" i="2" s="1"/>
  <c r="BZ57" i="2"/>
  <c r="BY57" i="2"/>
  <c r="BX57" i="2"/>
  <c r="BW57" i="2"/>
  <c r="BW28" i="2" s="1"/>
  <c r="BS28" i="2" s="1"/>
  <c r="BV57" i="2"/>
  <c r="BQ57" i="2"/>
  <c r="BP57" i="2"/>
  <c r="BP28" i="2" s="1"/>
  <c r="BO57" i="2"/>
  <c r="BN57" i="2"/>
  <c r="BM57" i="2"/>
  <c r="BL57" i="2"/>
  <c r="BK57" i="2"/>
  <c r="BK28" i="2" s="1"/>
  <c r="BJ57" i="2"/>
  <c r="BI57" i="2"/>
  <c r="BI28" i="2" s="1"/>
  <c r="BH57" i="2"/>
  <c r="BG57" i="2"/>
  <c r="BG28" i="2" s="1"/>
  <c r="BF57" i="2"/>
  <c r="AZ57" i="2"/>
  <c r="AY57" i="2"/>
  <c r="AY28" i="2" s="1"/>
  <c r="AX57" i="2"/>
  <c r="AX28" i="2" s="1"/>
  <c r="AW57" i="2"/>
  <c r="AU57" i="2"/>
  <c r="AU28" i="2" s="1"/>
  <c r="AT57" i="2"/>
  <c r="AS57" i="2"/>
  <c r="AR57" i="2"/>
  <c r="AR28" i="2" s="1"/>
  <c r="AQ57" i="2"/>
  <c r="AQ28" i="2" s="1"/>
  <c r="AP57" i="2"/>
  <c r="AP28" i="2" s="1"/>
  <c r="AO57" i="2"/>
  <c r="AO28" i="2" s="1"/>
  <c r="AN57" i="2"/>
  <c r="AN28" i="2" s="1"/>
  <c r="AM57" i="2"/>
  <c r="AL57" i="2"/>
  <c r="AL28" i="2" s="1"/>
  <c r="AK57" i="2"/>
  <c r="AK28" i="2" s="1"/>
  <c r="AJ57" i="2"/>
  <c r="AD57" i="2"/>
  <c r="AC57" i="2"/>
  <c r="AB57" i="2"/>
  <c r="AB28" i="2" s="1"/>
  <c r="AA57" i="2"/>
  <c r="AA28" i="2" s="1"/>
  <c r="Z57" i="2"/>
  <c r="Y57" i="2"/>
  <c r="Y28" i="2" s="1"/>
  <c r="X57" i="2"/>
  <c r="X28" i="2" s="1"/>
  <c r="W57" i="2"/>
  <c r="W28" i="2" s="1"/>
  <c r="V57" i="2"/>
  <c r="U57" i="2"/>
  <c r="T57" i="2"/>
  <c r="T28" i="2" s="1"/>
  <c r="S57" i="2"/>
  <c r="S28" i="2" s="1"/>
  <c r="M57" i="2"/>
  <c r="L57" i="2"/>
  <c r="L28" i="2" s="1"/>
  <c r="K57" i="2"/>
  <c r="K28" i="2" s="1"/>
  <c r="DC56" i="2"/>
  <c r="DB56" i="2"/>
  <c r="DA56" i="2"/>
  <c r="CZ56" i="2"/>
  <c r="CZ55" i="2" s="1"/>
  <c r="CY56" i="2"/>
  <c r="CY27" i="2" s="1"/>
  <c r="CX56" i="2"/>
  <c r="CW56" i="2"/>
  <c r="CV56" i="2"/>
  <c r="CU56" i="2"/>
  <c r="CT56" i="2"/>
  <c r="CT27" i="2" s="1"/>
  <c r="CS56" i="2"/>
  <c r="CR56" i="2"/>
  <c r="CR27" i="2" s="1"/>
  <c r="CH56" i="2"/>
  <c r="CH27" i="2" s="1"/>
  <c r="CG56" i="2"/>
  <c r="CF56" i="2"/>
  <c r="CF27" i="2" s="1"/>
  <c r="CE56" i="2"/>
  <c r="CE27" i="2" s="1"/>
  <c r="CD56" i="2"/>
  <c r="CD27" i="2" s="1"/>
  <c r="CC56" i="2"/>
  <c r="CB56" i="2"/>
  <c r="CA56" i="2"/>
  <c r="BZ56" i="2"/>
  <c r="BZ27" i="2" s="1"/>
  <c r="BY56" i="2"/>
  <c r="BX56" i="2"/>
  <c r="BW56" i="2"/>
  <c r="BQ56" i="2"/>
  <c r="BP56" i="2"/>
  <c r="BP27" i="2" s="1"/>
  <c r="BO56" i="2"/>
  <c r="BO27" i="2" s="1"/>
  <c r="BN56" i="2"/>
  <c r="BN27" i="2" s="1"/>
  <c r="BM56" i="2"/>
  <c r="BL56" i="2"/>
  <c r="BK56" i="2"/>
  <c r="BK27" i="2" s="1"/>
  <c r="BJ56" i="2"/>
  <c r="BI56" i="2"/>
  <c r="BH56" i="2"/>
  <c r="BG56" i="2"/>
  <c r="BF56" i="2"/>
  <c r="BB56" i="2" s="1"/>
  <c r="AZ56" i="2"/>
  <c r="AY56" i="2"/>
  <c r="AY27" i="2" s="1"/>
  <c r="AX56" i="2"/>
  <c r="AW56" i="2"/>
  <c r="AU56" i="2"/>
  <c r="AU27" i="2" s="1"/>
  <c r="AT56" i="2"/>
  <c r="AT27" i="2" s="1"/>
  <c r="AS56" i="2"/>
  <c r="AR56" i="2"/>
  <c r="AR27" i="2" s="1"/>
  <c r="AQ56" i="2"/>
  <c r="AQ27" i="2" s="1"/>
  <c r="AP56" i="2"/>
  <c r="AP27" i="2" s="1"/>
  <c r="AO56" i="2"/>
  <c r="AN56" i="2"/>
  <c r="AM56" i="2"/>
  <c r="AM27" i="2" s="1"/>
  <c r="AL56" i="2"/>
  <c r="AK56" i="2"/>
  <c r="AJ56" i="2"/>
  <c r="AJ55" i="2" s="1"/>
  <c r="AD56" i="2"/>
  <c r="AC56" i="2"/>
  <c r="AB56" i="2"/>
  <c r="AA56" i="2"/>
  <c r="Z56" i="2"/>
  <c r="Z27" i="2" s="1"/>
  <c r="Y56" i="2"/>
  <c r="X56" i="2"/>
  <c r="X27" i="2" s="1"/>
  <c r="W56" i="2"/>
  <c r="W27" i="2" s="1"/>
  <c r="V56" i="2"/>
  <c r="V27" i="2" s="1"/>
  <c r="U56" i="2"/>
  <c r="T56" i="2"/>
  <c r="S56" i="2"/>
  <c r="M56" i="2"/>
  <c r="L56" i="2"/>
  <c r="K56" i="2"/>
  <c r="CY55" i="2"/>
  <c r="G55" i="2"/>
  <c r="DC54" i="2"/>
  <c r="DC25" i="2" s="1"/>
  <c r="DB54" i="2"/>
  <c r="DB25" i="2" s="1"/>
  <c r="DA54" i="2"/>
  <c r="CZ54" i="2"/>
  <c r="CY54" i="2"/>
  <c r="CY25" i="2" s="1"/>
  <c r="CX54" i="2"/>
  <c r="CW54" i="2"/>
  <c r="CV54" i="2"/>
  <c r="CU54" i="2"/>
  <c r="CU25" i="2" s="1"/>
  <c r="CT54" i="2"/>
  <c r="CT25" i="2" s="1"/>
  <c r="CS54" i="2"/>
  <c r="CR54" i="2"/>
  <c r="CH54" i="2"/>
  <c r="CH25" i="2" s="1"/>
  <c r="CG54" i="2"/>
  <c r="CF54" i="2"/>
  <c r="CE54" i="2"/>
  <c r="CE25" i="2" s="1"/>
  <c r="CD54" i="2"/>
  <c r="CD25" i="2" s="1"/>
  <c r="CC54" i="2"/>
  <c r="CB54" i="2"/>
  <c r="CA54" i="2"/>
  <c r="BZ54" i="2"/>
  <c r="BZ25" i="2" s="1"/>
  <c r="BY54" i="2"/>
  <c r="BX54" i="2"/>
  <c r="BW54" i="2"/>
  <c r="BQ54" i="2"/>
  <c r="BP54" i="2"/>
  <c r="BO54" i="2"/>
  <c r="BO25" i="2" s="1"/>
  <c r="BN54" i="2"/>
  <c r="BD54" i="2" s="1"/>
  <c r="BM54" i="2"/>
  <c r="BL54" i="2"/>
  <c r="BL25" i="2" s="1"/>
  <c r="BK54" i="2"/>
  <c r="BK25" i="2" s="1"/>
  <c r="BJ54" i="2"/>
  <c r="BI54" i="2"/>
  <c r="BH54" i="2"/>
  <c r="BG54" i="2"/>
  <c r="BF54" i="2"/>
  <c r="BB54" i="2" s="1"/>
  <c r="AZ54" i="2"/>
  <c r="AY54" i="2"/>
  <c r="AX54" i="2"/>
  <c r="AW54" i="2"/>
  <c r="AU54" i="2"/>
  <c r="AT54" i="2"/>
  <c r="AT25" i="2" s="1"/>
  <c r="AS54" i="2"/>
  <c r="AR54" i="2"/>
  <c r="AR25" i="2" s="1"/>
  <c r="AQ54" i="2"/>
  <c r="AP54" i="2"/>
  <c r="AO54" i="2"/>
  <c r="AN54" i="2"/>
  <c r="AM54" i="2"/>
  <c r="AL54" i="2"/>
  <c r="AK54" i="2"/>
  <c r="AJ54" i="2"/>
  <c r="AJ25" i="2" s="1"/>
  <c r="AD54" i="2"/>
  <c r="AD25" i="2" s="1"/>
  <c r="AC54" i="2"/>
  <c r="AB54" i="2"/>
  <c r="AA54" i="2"/>
  <c r="AA25" i="2" s="1"/>
  <c r="Z54" i="2"/>
  <c r="Y54" i="2"/>
  <c r="X54" i="2"/>
  <c r="W54" i="2"/>
  <c r="V54" i="2"/>
  <c r="U54" i="2"/>
  <c r="T54" i="2"/>
  <c r="S54" i="2"/>
  <c r="S25" i="2" s="1"/>
  <c r="M54" i="2"/>
  <c r="L54" i="2"/>
  <c r="K54" i="2"/>
  <c r="G54" i="2"/>
  <c r="DC52" i="2"/>
  <c r="DB52" i="2"/>
  <c r="DA52" i="2"/>
  <c r="CZ52" i="2"/>
  <c r="CY52" i="2"/>
  <c r="CX52" i="2"/>
  <c r="CW52" i="2"/>
  <c r="CV52" i="2"/>
  <c r="CU52" i="2"/>
  <c r="CT52" i="2"/>
  <c r="CS52" i="2"/>
  <c r="CR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AZ52" i="2"/>
  <c r="AY52" i="2"/>
  <c r="AX52" i="2"/>
  <c r="AW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G52" i="2"/>
  <c r="AD52" i="2"/>
  <c r="AC52" i="2"/>
  <c r="AB52" i="2"/>
  <c r="AA52" i="2"/>
  <c r="Z52" i="2"/>
  <c r="Y52" i="2"/>
  <c r="X52" i="2"/>
  <c r="W52" i="2"/>
  <c r="P52" i="2" s="1"/>
  <c r="V52" i="2"/>
  <c r="U52" i="2"/>
  <c r="T52" i="2"/>
  <c r="S52" i="2"/>
  <c r="O52" i="2" s="1"/>
  <c r="M52" i="2"/>
  <c r="L52" i="2"/>
  <c r="K52" i="2"/>
  <c r="A51" i="2"/>
  <c r="CQ49" i="2"/>
  <c r="CP49" i="2"/>
  <c r="CO49" i="2"/>
  <c r="CN49" i="2"/>
  <c r="BV49" i="2"/>
  <c r="BU49" i="2"/>
  <c r="BT49" i="2"/>
  <c r="BS49" i="2"/>
  <c r="BE49" i="2"/>
  <c r="BD49" i="2"/>
  <c r="BC49" i="2"/>
  <c r="BB49" i="2"/>
  <c r="AV49" i="2"/>
  <c r="DD49" i="2" s="1"/>
  <c r="AI49" i="2"/>
  <c r="AH49" i="2"/>
  <c r="AG49" i="2"/>
  <c r="AF49" i="2"/>
  <c r="R49" i="2"/>
  <c r="Q49" i="2"/>
  <c r="P49" i="2"/>
  <c r="O49" i="2"/>
  <c r="CQ48" i="2"/>
  <c r="CP48" i="2"/>
  <c r="CO48" i="2"/>
  <c r="CN48" i="2"/>
  <c r="BV48" i="2"/>
  <c r="BU48" i="2"/>
  <c r="BT48" i="2"/>
  <c r="BS48" i="2"/>
  <c r="BE48" i="2"/>
  <c r="BD48" i="2"/>
  <c r="BC48" i="2"/>
  <c r="BB48" i="2"/>
  <c r="AV48" i="2"/>
  <c r="DD48" i="2" s="1"/>
  <c r="AI48" i="2"/>
  <c r="AH48" i="2"/>
  <c r="AG48" i="2"/>
  <c r="AF48" i="2"/>
  <c r="R48" i="2"/>
  <c r="Q48" i="2"/>
  <c r="P48" i="2"/>
  <c r="O48" i="2"/>
  <c r="CQ47" i="2"/>
  <c r="CP47" i="2"/>
  <c r="CO47" i="2"/>
  <c r="CN47" i="2"/>
  <c r="BV47" i="2"/>
  <c r="BU47" i="2"/>
  <c r="BT47" i="2"/>
  <c r="BS47" i="2"/>
  <c r="BE47" i="2"/>
  <c r="BD47" i="2"/>
  <c r="BC47" i="2"/>
  <c r="BB47" i="2"/>
  <c r="AV47" i="2"/>
  <c r="DD47" i="2" s="1"/>
  <c r="AI47" i="2"/>
  <c r="AH47" i="2"/>
  <c r="AG47" i="2"/>
  <c r="AF47" i="2"/>
  <c r="R47" i="2"/>
  <c r="Q47" i="2"/>
  <c r="P47" i="2"/>
  <c r="O47" i="2"/>
  <c r="CQ46" i="2"/>
  <c r="CP46" i="2"/>
  <c r="CO46" i="2"/>
  <c r="CN46" i="2"/>
  <c r="BV46" i="2"/>
  <c r="BU46" i="2"/>
  <c r="BT46" i="2"/>
  <c r="BS46" i="2"/>
  <c r="BE46" i="2"/>
  <c r="BD46" i="2"/>
  <c r="BC46" i="2"/>
  <c r="BB46" i="2"/>
  <c r="AV46" i="2"/>
  <c r="DD46" i="2" s="1"/>
  <c r="AI46" i="2"/>
  <c r="AH46" i="2"/>
  <c r="AG46" i="2"/>
  <c r="AF46" i="2"/>
  <c r="R46" i="2"/>
  <c r="Q46" i="2"/>
  <c r="P46" i="2"/>
  <c r="O46" i="2"/>
  <c r="DC45" i="2"/>
  <c r="DC43" i="2" s="1"/>
  <c r="DC41" i="2" s="1"/>
  <c r="DB45" i="2"/>
  <c r="DB43" i="2" s="1"/>
  <c r="DB41" i="2" s="1"/>
  <c r="DA45" i="2"/>
  <c r="CZ45" i="2"/>
  <c r="CZ43" i="2" s="1"/>
  <c r="CZ41" i="2" s="1"/>
  <c r="CY45" i="2"/>
  <c r="CY43" i="2" s="1"/>
  <c r="CY41" i="2" s="1"/>
  <c r="CX45" i="2"/>
  <c r="CP45" i="2" s="1"/>
  <c r="CW45" i="2"/>
  <c r="CW43" i="2" s="1"/>
  <c r="CW41" i="2" s="1"/>
  <c r="CV45" i="2"/>
  <c r="CV43" i="2" s="1"/>
  <c r="CU45" i="2"/>
  <c r="CU43" i="2" s="1"/>
  <c r="CO43" i="2" s="1"/>
  <c r="CT45" i="2"/>
  <c r="CT43" i="2" s="1"/>
  <c r="CT41" i="2" s="1"/>
  <c r="CS45" i="2"/>
  <c r="CR45" i="2"/>
  <c r="CR43" i="2" s="1"/>
  <c r="CH45" i="2"/>
  <c r="CH43" i="2" s="1"/>
  <c r="CH41" i="2" s="1"/>
  <c r="CG45" i="2"/>
  <c r="CG43" i="2" s="1"/>
  <c r="CG41" i="2" s="1"/>
  <c r="CF45" i="2"/>
  <c r="CF43" i="2" s="1"/>
  <c r="CE45" i="2"/>
  <c r="CE43" i="2" s="1"/>
  <c r="CE41" i="2" s="1"/>
  <c r="CD45" i="2"/>
  <c r="CD43" i="2" s="1"/>
  <c r="CD41" i="2" s="1"/>
  <c r="CC45" i="2"/>
  <c r="CB45" i="2"/>
  <c r="CB43" i="2" s="1"/>
  <c r="CB41" i="2" s="1"/>
  <c r="CA45" i="2"/>
  <c r="CA43" i="2" s="1"/>
  <c r="BZ45" i="2"/>
  <c r="BZ43" i="2" s="1"/>
  <c r="BY45" i="2"/>
  <c r="BY43" i="2" s="1"/>
  <c r="BY41" i="2" s="1"/>
  <c r="BX45" i="2"/>
  <c r="BW45" i="2"/>
  <c r="BW43" i="2" s="1"/>
  <c r="BW41" i="2" s="1"/>
  <c r="BQ45" i="2"/>
  <c r="BQ43" i="2" s="1"/>
  <c r="BQ41" i="2" s="1"/>
  <c r="BP45" i="2"/>
  <c r="BP43" i="2" s="1"/>
  <c r="BO45" i="2"/>
  <c r="BN45" i="2"/>
  <c r="BN43" i="2" s="1"/>
  <c r="BN41" i="2" s="1"/>
  <c r="BM45" i="2"/>
  <c r="BM43" i="2" s="1"/>
  <c r="BM41" i="2" s="1"/>
  <c r="BL45" i="2"/>
  <c r="BL43" i="2" s="1"/>
  <c r="BL41" i="2" s="1"/>
  <c r="BK45" i="2"/>
  <c r="BJ45" i="2"/>
  <c r="BJ43" i="2" s="1"/>
  <c r="BI45" i="2"/>
  <c r="BI43" i="2" s="1"/>
  <c r="BI41" i="2" s="1"/>
  <c r="BH45" i="2"/>
  <c r="BH43" i="2" s="1"/>
  <c r="BH41" i="2" s="1"/>
  <c r="BG45" i="2"/>
  <c r="BF45" i="2"/>
  <c r="BF43" i="2" s="1"/>
  <c r="AZ45" i="2"/>
  <c r="AZ43" i="2" s="1"/>
  <c r="AZ41" i="2" s="1"/>
  <c r="AY45" i="2"/>
  <c r="AY43" i="2" s="1"/>
  <c r="AY41" i="2" s="1"/>
  <c r="AX45" i="2"/>
  <c r="AW45" i="2"/>
  <c r="AU45" i="2"/>
  <c r="AT45" i="2"/>
  <c r="AS45" i="2"/>
  <c r="AR45" i="2"/>
  <c r="AR43" i="2" s="1"/>
  <c r="AQ45" i="2"/>
  <c r="AQ43" i="2" s="1"/>
  <c r="AQ41" i="2" s="1"/>
  <c r="AP45" i="2"/>
  <c r="AO45" i="2"/>
  <c r="AN45" i="2"/>
  <c r="AN43" i="2" s="1"/>
  <c r="AN41" i="2" s="1"/>
  <c r="AM45" i="2"/>
  <c r="AM43" i="2" s="1"/>
  <c r="AL45" i="2"/>
  <c r="AL43" i="2" s="1"/>
  <c r="AK45" i="2"/>
  <c r="AK43" i="2" s="1"/>
  <c r="AK41" i="2" s="1"/>
  <c r="AJ45" i="2"/>
  <c r="AJ43" i="2" s="1"/>
  <c r="AJ41" i="2" s="1"/>
  <c r="AF45" i="2"/>
  <c r="AD45" i="2"/>
  <c r="AC45" i="2"/>
  <c r="AB45" i="2"/>
  <c r="AB43" i="2" s="1"/>
  <c r="AA45" i="2"/>
  <c r="Z45" i="2"/>
  <c r="Y45" i="2"/>
  <c r="X45" i="2"/>
  <c r="W45" i="2"/>
  <c r="W43" i="2" s="1"/>
  <c r="W41" i="2" s="1"/>
  <c r="V45" i="2"/>
  <c r="U45" i="2"/>
  <c r="T45" i="2"/>
  <c r="S45" i="2"/>
  <c r="M45" i="2"/>
  <c r="M43" i="2" s="1"/>
  <c r="M41" i="2" s="1"/>
  <c r="L45" i="2"/>
  <c r="L43" i="2" s="1"/>
  <c r="L41" i="2" s="1"/>
  <c r="K45" i="2"/>
  <c r="K43" i="2" s="1"/>
  <c r="K41" i="2" s="1"/>
  <c r="CQ44" i="2"/>
  <c r="CP44" i="2"/>
  <c r="CO44" i="2"/>
  <c r="CN44" i="2"/>
  <c r="BV44" i="2"/>
  <c r="BU44" i="2"/>
  <c r="BT44" i="2"/>
  <c r="BS44" i="2"/>
  <c r="BE44" i="2"/>
  <c r="BD44" i="2"/>
  <c r="BC44" i="2"/>
  <c r="BB44" i="2"/>
  <c r="AV44" i="2"/>
  <c r="DD44" i="2" s="1"/>
  <c r="AI44" i="2"/>
  <c r="AH44" i="2"/>
  <c r="AG44" i="2"/>
  <c r="AF44" i="2"/>
  <c r="R44" i="2"/>
  <c r="Q44" i="2"/>
  <c r="P44" i="2"/>
  <c r="O44" i="2"/>
  <c r="N44" i="2" s="1"/>
  <c r="CS43" i="2"/>
  <c r="CS41" i="2" s="1"/>
  <c r="BO43" i="2"/>
  <c r="BO41" i="2" s="1"/>
  <c r="BE41" i="2" s="1"/>
  <c r="BK43" i="2"/>
  <c r="BK41" i="2" s="1"/>
  <c r="BG43" i="2"/>
  <c r="BG41" i="2" s="1"/>
  <c r="AX43" i="2"/>
  <c r="AX41" i="2" s="1"/>
  <c r="AU43" i="2"/>
  <c r="AU41" i="2" s="1"/>
  <c r="AT43" i="2"/>
  <c r="AT41" i="2" s="1"/>
  <c r="AS43" i="2"/>
  <c r="AD43" i="2"/>
  <c r="AD41" i="2" s="1"/>
  <c r="AC43" i="2"/>
  <c r="AC41" i="2" s="1"/>
  <c r="Z43" i="2"/>
  <c r="Z41" i="2" s="1"/>
  <c r="Y43" i="2"/>
  <c r="U43" i="2"/>
  <c r="U41" i="2" s="1"/>
  <c r="S43" i="2"/>
  <c r="S41" i="2" s="1"/>
  <c r="G43" i="2"/>
  <c r="CQ42" i="2"/>
  <c r="CP42" i="2"/>
  <c r="CO42" i="2"/>
  <c r="CN42" i="2"/>
  <c r="BV42" i="2"/>
  <c r="BU42" i="2"/>
  <c r="BT42" i="2"/>
  <c r="BS42" i="2"/>
  <c r="BE42" i="2"/>
  <c r="BD42" i="2"/>
  <c r="BC42" i="2"/>
  <c r="BB42" i="2"/>
  <c r="AV42" i="2"/>
  <c r="DD42" i="2" s="1"/>
  <c r="AI42" i="2"/>
  <c r="AH42" i="2"/>
  <c r="AG42" i="2"/>
  <c r="AF42" i="2"/>
  <c r="R42" i="2"/>
  <c r="Q42" i="2"/>
  <c r="P42" i="2"/>
  <c r="O42" i="2"/>
  <c r="G42" i="2"/>
  <c r="CV41" i="2"/>
  <c r="CF41" i="2"/>
  <c r="CA41" i="2"/>
  <c r="BP41" i="2"/>
  <c r="AR41" i="2"/>
  <c r="CQ40" i="2"/>
  <c r="CP40" i="2"/>
  <c r="CO40" i="2"/>
  <c r="CN40" i="2"/>
  <c r="BV40" i="2"/>
  <c r="BU40" i="2"/>
  <c r="BT40" i="2"/>
  <c r="BS40" i="2"/>
  <c r="BE40" i="2"/>
  <c r="BD40" i="2"/>
  <c r="BC40" i="2"/>
  <c r="BB40" i="2"/>
  <c r="AV40" i="2"/>
  <c r="DD40" i="2" s="1"/>
  <c r="AI40" i="2"/>
  <c r="AH40" i="2"/>
  <c r="AG40" i="2"/>
  <c r="AF40" i="2"/>
  <c r="R40" i="2"/>
  <c r="Q40" i="2"/>
  <c r="P40" i="2"/>
  <c r="O40" i="2"/>
  <c r="CQ39" i="2"/>
  <c r="CP39" i="2"/>
  <c r="CO39" i="2"/>
  <c r="CN39" i="2"/>
  <c r="BV39" i="2"/>
  <c r="BU39" i="2"/>
  <c r="BT39" i="2"/>
  <c r="BS39" i="2"/>
  <c r="BE39" i="2"/>
  <c r="BD39" i="2"/>
  <c r="BC39" i="2"/>
  <c r="BB39" i="2"/>
  <c r="AV39" i="2"/>
  <c r="DD39" i="2" s="1"/>
  <c r="AI39" i="2"/>
  <c r="AH39" i="2"/>
  <c r="AG39" i="2"/>
  <c r="AF39" i="2"/>
  <c r="R39" i="2"/>
  <c r="Q39" i="2"/>
  <c r="N39" i="2" s="1"/>
  <c r="P39" i="2"/>
  <c r="O39" i="2"/>
  <c r="CQ38" i="2"/>
  <c r="CP38" i="2"/>
  <c r="CO38" i="2"/>
  <c r="CN38" i="2"/>
  <c r="BV38" i="2"/>
  <c r="BU38" i="2"/>
  <c r="BT38" i="2"/>
  <c r="BS38" i="2"/>
  <c r="BE38" i="2"/>
  <c r="BD38" i="2"/>
  <c r="BC38" i="2"/>
  <c r="BB38" i="2"/>
  <c r="AV38" i="2"/>
  <c r="DD38" i="2" s="1"/>
  <c r="AI38" i="2"/>
  <c r="AH38" i="2"/>
  <c r="AG38" i="2"/>
  <c r="AF38" i="2"/>
  <c r="R38" i="2"/>
  <c r="Q38" i="2"/>
  <c r="P38" i="2"/>
  <c r="O38" i="2"/>
  <c r="CQ37" i="2"/>
  <c r="CP37" i="2"/>
  <c r="CO37" i="2"/>
  <c r="CN37" i="2"/>
  <c r="BV37" i="2"/>
  <c r="BU37" i="2"/>
  <c r="BT37" i="2"/>
  <c r="BS37" i="2"/>
  <c r="BE37" i="2"/>
  <c r="BD37" i="2"/>
  <c r="BC37" i="2"/>
  <c r="BB37" i="2"/>
  <c r="AV37" i="2"/>
  <c r="DD37" i="2" s="1"/>
  <c r="AI37" i="2"/>
  <c r="AH37" i="2"/>
  <c r="AG37" i="2"/>
  <c r="AF37" i="2"/>
  <c r="R37" i="2"/>
  <c r="Q37" i="2"/>
  <c r="P37" i="2"/>
  <c r="O37" i="2"/>
  <c r="DC36" i="2"/>
  <c r="DC34" i="2" s="1"/>
  <c r="DB36" i="2"/>
  <c r="DA36" i="2"/>
  <c r="DA34" i="2" s="1"/>
  <c r="DA32" i="2" s="1"/>
  <c r="CZ36" i="2"/>
  <c r="CP36" i="2" s="1"/>
  <c r="CY36" i="2"/>
  <c r="CX36" i="2"/>
  <c r="CW36" i="2"/>
  <c r="CW34" i="2" s="1"/>
  <c r="CV36" i="2"/>
  <c r="CV34" i="2" s="1"/>
  <c r="CV32" i="2" s="1"/>
  <c r="CU36" i="2"/>
  <c r="CT36" i="2"/>
  <c r="CS36" i="2"/>
  <c r="CR36" i="2"/>
  <c r="CR34" i="2" s="1"/>
  <c r="CH36" i="2"/>
  <c r="CG36" i="2"/>
  <c r="CG34" i="2" s="1"/>
  <c r="CG32" i="2" s="1"/>
  <c r="CF36" i="2"/>
  <c r="CE36" i="2"/>
  <c r="CD36" i="2"/>
  <c r="CC36" i="2"/>
  <c r="CC34" i="2" s="1"/>
  <c r="CC32" i="2" s="1"/>
  <c r="CB36" i="2"/>
  <c r="CB34" i="2" s="1"/>
  <c r="CB32" i="2" s="1"/>
  <c r="CB31" i="2" s="1"/>
  <c r="CA36" i="2"/>
  <c r="BZ36" i="2"/>
  <c r="BY36" i="2"/>
  <c r="BY34" i="2" s="1"/>
  <c r="BX36" i="2"/>
  <c r="BX34" i="2" s="1"/>
  <c r="BX32" i="2" s="1"/>
  <c r="BW36" i="2"/>
  <c r="BQ36" i="2"/>
  <c r="BQ34" i="2" s="1"/>
  <c r="BP36" i="2"/>
  <c r="BO36" i="2"/>
  <c r="BO34" i="2" s="1"/>
  <c r="BN36" i="2"/>
  <c r="BN34" i="2" s="1"/>
  <c r="BM36" i="2"/>
  <c r="BL36" i="2"/>
  <c r="BL34" i="2" s="1"/>
  <c r="BL32" i="2" s="1"/>
  <c r="BK36" i="2"/>
  <c r="BK34" i="2" s="1"/>
  <c r="BJ36" i="2"/>
  <c r="BI36" i="2"/>
  <c r="BI34" i="2" s="1"/>
  <c r="BH36" i="2"/>
  <c r="BH34" i="2" s="1"/>
  <c r="BH32" i="2" s="1"/>
  <c r="BH31" i="2" s="1"/>
  <c r="BG36" i="2"/>
  <c r="BF36" i="2"/>
  <c r="AZ36" i="2"/>
  <c r="AY36" i="2"/>
  <c r="AY34" i="2" s="1"/>
  <c r="AX36" i="2"/>
  <c r="AX34" i="2" s="1"/>
  <c r="AW36" i="2"/>
  <c r="AU36" i="2"/>
  <c r="AT36" i="2"/>
  <c r="AT34" i="2" s="1"/>
  <c r="AT32" i="2" s="1"/>
  <c r="AS36" i="2"/>
  <c r="AS34" i="2" s="1"/>
  <c r="AR36" i="2"/>
  <c r="AR34" i="2" s="1"/>
  <c r="AR32" i="2" s="1"/>
  <c r="AQ36" i="2"/>
  <c r="AP36" i="2"/>
  <c r="AO36" i="2"/>
  <c r="AO34" i="2" s="1"/>
  <c r="AO32" i="2" s="1"/>
  <c r="AN36" i="2"/>
  <c r="AG36" i="2" s="1"/>
  <c r="AM36" i="2"/>
  <c r="AL36" i="2"/>
  <c r="AK36" i="2"/>
  <c r="AJ36" i="2"/>
  <c r="AJ34" i="2" s="1"/>
  <c r="AD36" i="2"/>
  <c r="AD34" i="2" s="1"/>
  <c r="AD32" i="2" s="1"/>
  <c r="AC36" i="2"/>
  <c r="AC34" i="2" s="1"/>
  <c r="AB36" i="2"/>
  <c r="AA36" i="2"/>
  <c r="Z36" i="2"/>
  <c r="Z34" i="2" s="1"/>
  <c r="Z32" i="2" s="1"/>
  <c r="Y36" i="2"/>
  <c r="Y34" i="2" s="1"/>
  <c r="Y32" i="2" s="1"/>
  <c r="X36" i="2"/>
  <c r="W36" i="2"/>
  <c r="V36" i="2"/>
  <c r="V34" i="2" s="1"/>
  <c r="V32" i="2" s="1"/>
  <c r="U36" i="2"/>
  <c r="U34" i="2" s="1"/>
  <c r="U32" i="2" s="1"/>
  <c r="T36" i="2"/>
  <c r="S36" i="2"/>
  <c r="M36" i="2"/>
  <c r="M34" i="2" s="1"/>
  <c r="M32" i="2" s="1"/>
  <c r="L36" i="2"/>
  <c r="L34" i="2" s="1"/>
  <c r="L32" i="2" s="1"/>
  <c r="L31" i="2" s="1"/>
  <c r="K36" i="2"/>
  <c r="CQ35" i="2"/>
  <c r="CP35" i="2"/>
  <c r="CO35" i="2"/>
  <c r="CN35" i="2"/>
  <c r="BV35" i="2"/>
  <c r="BU35" i="2"/>
  <c r="BT35" i="2"/>
  <c r="BS35" i="2"/>
  <c r="BE35" i="2"/>
  <c r="BD35" i="2"/>
  <c r="BC35" i="2"/>
  <c r="BB35" i="2"/>
  <c r="AV35" i="2"/>
  <c r="DD35" i="2" s="1"/>
  <c r="AI35" i="2"/>
  <c r="AH35" i="2"/>
  <c r="AG35" i="2"/>
  <c r="AF35" i="2"/>
  <c r="AE35" i="2"/>
  <c r="R35" i="2"/>
  <c r="Q35" i="2"/>
  <c r="P35" i="2"/>
  <c r="O35" i="2"/>
  <c r="N35" i="2" s="1"/>
  <c r="DB34" i="2"/>
  <c r="CH34" i="2"/>
  <c r="CH32" i="2" s="1"/>
  <c r="CF34" i="2"/>
  <c r="CF32" i="2" s="1"/>
  <c r="CD34" i="2"/>
  <c r="CD32" i="2" s="1"/>
  <c r="BZ34" i="2"/>
  <c r="BZ32" i="2" s="1"/>
  <c r="BP34" i="2"/>
  <c r="BP32" i="2" s="1"/>
  <c r="BJ34" i="2"/>
  <c r="AZ34" i="2"/>
  <c r="AZ32" i="2" s="1"/>
  <c r="AU34" i="2"/>
  <c r="AQ34" i="2"/>
  <c r="AP34" i="2"/>
  <c r="AM34" i="2"/>
  <c r="AL34" i="2"/>
  <c r="AL32" i="2" s="1"/>
  <c r="AB34" i="2"/>
  <c r="AB32" i="2" s="1"/>
  <c r="X34" i="2"/>
  <c r="X32" i="2" s="1"/>
  <c r="T34" i="2"/>
  <c r="T32" i="2" s="1"/>
  <c r="S34" i="2"/>
  <c r="G34" i="2"/>
  <c r="G35" i="2" s="1"/>
  <c r="CQ33" i="2"/>
  <c r="CP33" i="2"/>
  <c r="CO33" i="2"/>
  <c r="CN33" i="2"/>
  <c r="BV33" i="2"/>
  <c r="BU33" i="2"/>
  <c r="BT33" i="2"/>
  <c r="BS33" i="2"/>
  <c r="BE33" i="2"/>
  <c r="BD33" i="2"/>
  <c r="BC33" i="2"/>
  <c r="BB33" i="2"/>
  <c r="AV33" i="2"/>
  <c r="DD33" i="2" s="1"/>
  <c r="AI33" i="2"/>
  <c r="AH33" i="2"/>
  <c r="AG33" i="2"/>
  <c r="AF33" i="2"/>
  <c r="R33" i="2"/>
  <c r="Q33" i="2"/>
  <c r="P33" i="2"/>
  <c r="O33" i="2"/>
  <c r="G33" i="2"/>
  <c r="CW32" i="2"/>
  <c r="BY32" i="2"/>
  <c r="BQ32" i="2"/>
  <c r="BI32" i="2"/>
  <c r="AS32" i="2"/>
  <c r="AC32" i="2"/>
  <c r="DA30" i="2"/>
  <c r="CX30" i="2"/>
  <c r="BY30" i="2"/>
  <c r="BF30" i="2"/>
  <c r="AS30" i="2"/>
  <c r="AO30" i="2"/>
  <c r="AN30" i="2"/>
  <c r="AK30" i="2"/>
  <c r="Y30" i="2"/>
  <c r="X30" i="2"/>
  <c r="CZ29" i="2"/>
  <c r="CY29" i="2"/>
  <c r="CV29" i="2"/>
  <c r="CE29" i="2"/>
  <c r="CA29" i="2"/>
  <c r="BX29" i="2"/>
  <c r="BW29" i="2"/>
  <c r="BG29" i="2"/>
  <c r="AZ29" i="2"/>
  <c r="AY29" i="2"/>
  <c r="AT29" i="2"/>
  <c r="AR29" i="2"/>
  <c r="AJ29" i="2"/>
  <c r="Z29" i="2"/>
  <c r="K29" i="2"/>
  <c r="DA28" i="2"/>
  <c r="CF28" i="2"/>
  <c r="CC28" i="2"/>
  <c r="BY28" i="2"/>
  <c r="BX28" i="2"/>
  <c r="BQ28" i="2"/>
  <c r="BM28" i="2"/>
  <c r="BL28" i="2"/>
  <c r="BH28" i="2"/>
  <c r="AZ28" i="2"/>
  <c r="AW28" i="2"/>
  <c r="AT28" i="2"/>
  <c r="AD28" i="2"/>
  <c r="AC28" i="2"/>
  <c r="U28" i="2"/>
  <c r="M28" i="2"/>
  <c r="CU27" i="2"/>
  <c r="CB27" i="2"/>
  <c r="CA27" i="2"/>
  <c r="BW27" i="2"/>
  <c r="BL27" i="2"/>
  <c r="BH27" i="2"/>
  <c r="BG27" i="2"/>
  <c r="AL27" i="2"/>
  <c r="AA27" i="2"/>
  <c r="L27" i="2"/>
  <c r="CR25" i="2"/>
  <c r="CF25" i="2"/>
  <c r="CA25" i="2"/>
  <c r="BW25" i="2"/>
  <c r="BG25" i="2"/>
  <c r="BF25" i="2"/>
  <c r="AZ25" i="2"/>
  <c r="AU25" i="2"/>
  <c r="AQ25" i="2"/>
  <c r="AM25" i="2"/>
  <c r="Z25" i="2"/>
  <c r="V25" i="2"/>
  <c r="K25" i="2"/>
  <c r="G24" i="2"/>
  <c r="G23" i="2"/>
  <c r="DC22" i="2"/>
  <c r="DC203" i="2" s="1"/>
  <c r="DB22" i="2"/>
  <c r="DB203" i="2" s="1"/>
  <c r="DA22" i="2"/>
  <c r="CZ22" i="2"/>
  <c r="CZ203" i="2" s="1"/>
  <c r="CY22" i="2"/>
  <c r="CY203" i="2" s="1"/>
  <c r="CX22" i="2"/>
  <c r="CX203" i="2" s="1"/>
  <c r="CW22" i="2"/>
  <c r="CV22" i="2"/>
  <c r="CV203" i="2" s="1"/>
  <c r="CU22" i="2"/>
  <c r="CU203" i="2" s="1"/>
  <c r="CT22" i="2"/>
  <c r="CT203" i="2" s="1"/>
  <c r="CS22" i="2"/>
  <c r="CR22" i="2"/>
  <c r="CR203" i="2" s="1"/>
  <c r="CH22" i="2"/>
  <c r="CH203" i="2" s="1"/>
  <c r="CG22" i="2"/>
  <c r="CF22" i="2"/>
  <c r="CF203" i="2" s="1"/>
  <c r="CE22" i="2"/>
  <c r="CE203" i="2" s="1"/>
  <c r="CD22" i="2"/>
  <c r="CD203" i="2" s="1"/>
  <c r="CC22" i="2"/>
  <c r="CB22" i="2"/>
  <c r="CB203" i="2" s="1"/>
  <c r="CA22" i="2"/>
  <c r="CA203" i="2" s="1"/>
  <c r="BZ22" i="2"/>
  <c r="BZ203" i="2" s="1"/>
  <c r="BY22" i="2"/>
  <c r="BX22" i="2"/>
  <c r="BX203" i="2" s="1"/>
  <c r="BW22" i="2"/>
  <c r="BW203" i="2" s="1"/>
  <c r="BQ22" i="2"/>
  <c r="BP22" i="2"/>
  <c r="BP203" i="2" s="1"/>
  <c r="BO22" i="2"/>
  <c r="BO203" i="2" s="1"/>
  <c r="BN22" i="2"/>
  <c r="BN203" i="2" s="1"/>
  <c r="BM22" i="2"/>
  <c r="BL22" i="2"/>
  <c r="BL203" i="2" s="1"/>
  <c r="BK22" i="2"/>
  <c r="BK203" i="2" s="1"/>
  <c r="BJ22" i="2"/>
  <c r="BJ203" i="2" s="1"/>
  <c r="BI22" i="2"/>
  <c r="BH22" i="2"/>
  <c r="BH203" i="2" s="1"/>
  <c r="BG22" i="2"/>
  <c r="BG203" i="2" s="1"/>
  <c r="BF22" i="2"/>
  <c r="BF203" i="2" s="1"/>
  <c r="AZ22" i="2"/>
  <c r="AZ203" i="2" s="1"/>
  <c r="AY22" i="2"/>
  <c r="AY203" i="2" s="1"/>
  <c r="AX22" i="2"/>
  <c r="AX203" i="2" s="1"/>
  <c r="AW22" i="2"/>
  <c r="AU22" i="2"/>
  <c r="AU203" i="2" s="1"/>
  <c r="AT22" i="2"/>
  <c r="AT203" i="2" s="1"/>
  <c r="AS22" i="2"/>
  <c r="AR22" i="2"/>
  <c r="AR203" i="2" s="1"/>
  <c r="AQ22" i="2"/>
  <c r="AQ203" i="2" s="1"/>
  <c r="AP22" i="2"/>
  <c r="AO22" i="2"/>
  <c r="AN22" i="2"/>
  <c r="AN203" i="2" s="1"/>
  <c r="AM22" i="2"/>
  <c r="AM203" i="2" s="1"/>
  <c r="AL22" i="2"/>
  <c r="AL203" i="2" s="1"/>
  <c r="AK22" i="2"/>
  <c r="AJ22" i="2"/>
  <c r="AJ203" i="2" s="1"/>
  <c r="AD22" i="2"/>
  <c r="AD203" i="2" s="1"/>
  <c r="AC22" i="2"/>
  <c r="AB22" i="2"/>
  <c r="AB203" i="2" s="1"/>
  <c r="AA22" i="2"/>
  <c r="AA203" i="2" s="1"/>
  <c r="Z22" i="2"/>
  <c r="Z203" i="2" s="1"/>
  <c r="Y22" i="2"/>
  <c r="Q22" i="2" s="1"/>
  <c r="Q203" i="2" s="1"/>
  <c r="X22" i="2"/>
  <c r="X203" i="2" s="1"/>
  <c r="W22" i="2"/>
  <c r="W203" i="2" s="1"/>
  <c r="V22" i="2"/>
  <c r="U22" i="2"/>
  <c r="T22" i="2"/>
  <c r="T203" i="2" s="1"/>
  <c r="S22" i="2"/>
  <c r="S203" i="2" s="1"/>
  <c r="M22" i="2"/>
  <c r="L22" i="2"/>
  <c r="L203" i="2" s="1"/>
  <c r="K22" i="2"/>
  <c r="K203" i="2" s="1"/>
  <c r="CQ21" i="2"/>
  <c r="CP21" i="2"/>
  <c r="CO21" i="2"/>
  <c r="CN21" i="2"/>
  <c r="BV21" i="2"/>
  <c r="BU21" i="2"/>
  <c r="BT21" i="2"/>
  <c r="BS21" i="2"/>
  <c r="BE21" i="2"/>
  <c r="BD21" i="2"/>
  <c r="BC21" i="2"/>
  <c r="BB21" i="2"/>
  <c r="AV21" i="2"/>
  <c r="DD21" i="2" s="1"/>
  <c r="AI21" i="2"/>
  <c r="AH21" i="2"/>
  <c r="AG21" i="2"/>
  <c r="AF21" i="2"/>
  <c r="R21" i="2"/>
  <c r="Q21" i="2"/>
  <c r="P21" i="2"/>
  <c r="O21" i="2"/>
  <c r="CQ20" i="2"/>
  <c r="CP20" i="2"/>
  <c r="CO20" i="2"/>
  <c r="CN20" i="2"/>
  <c r="BV20" i="2"/>
  <c r="BU20" i="2"/>
  <c r="BT20" i="2"/>
  <c r="BS20" i="2"/>
  <c r="BE20" i="2"/>
  <c r="BD20" i="2"/>
  <c r="BC20" i="2"/>
  <c r="BB20" i="2"/>
  <c r="AV20" i="2"/>
  <c r="DD20" i="2" s="1"/>
  <c r="AI20" i="2"/>
  <c r="AH20" i="2"/>
  <c r="AG20" i="2"/>
  <c r="AF20" i="2"/>
  <c r="R20" i="2"/>
  <c r="Q20" i="2"/>
  <c r="P20" i="2"/>
  <c r="O20" i="2"/>
  <c r="N20" i="2" s="1"/>
  <c r="DF19" i="2" a="1"/>
  <c r="DF19" i="2" s="1"/>
  <c r="DG19" i="2" s="1" a="1"/>
  <c r="DG19" i="2" s="1"/>
  <c r="DH19" i="2" s="1" a="1"/>
  <c r="DH19" i="2" s="1"/>
  <c r="DI19" i="2" s="1" a="1"/>
  <c r="DI19" i="2" s="1"/>
  <c r="CI19" i="2" a="1"/>
  <c r="CI19" i="2" s="1"/>
  <c r="CJ19" i="2" s="1" a="1"/>
  <c r="CJ19" i="2" s="1"/>
  <c r="CK19" i="2" s="1" a="1"/>
  <c r="CK19" i="2" s="1"/>
  <c r="CL19" i="2" s="1" a="1"/>
  <c r="CL19" i="2" s="1"/>
  <c r="A19" i="2" a="1"/>
  <c r="A19" i="2" s="1"/>
  <c r="A28" i="2" s="1"/>
  <c r="DI16" i="2"/>
  <c r="DH16" i="2"/>
  <c r="DG16" i="2"/>
  <c r="DF16" i="2"/>
  <c r="CL16" i="2"/>
  <c r="CL16" i="2" a="1"/>
  <c r="CK16" i="2" a="1"/>
  <c r="CK16" i="2" s="1"/>
  <c r="CJ16" i="2" a="1"/>
  <c r="CJ16" i="2" s="1"/>
  <c r="CI16" i="2" a="1"/>
  <c r="CI16" i="2" s="1"/>
  <c r="DD15" i="2"/>
  <c r="CR15" i="2"/>
  <c r="CN15" i="2"/>
  <c r="CM15" i="2"/>
  <c r="BW15" i="2"/>
  <c r="BS15" i="2"/>
  <c r="BR15" i="2"/>
  <c r="BF15" i="2"/>
  <c r="BB15" i="2"/>
  <c r="BA15" i="2"/>
  <c r="AW15" i="2"/>
  <c r="AV15" i="2"/>
  <c r="AJ15" i="2"/>
  <c r="AF15" i="2"/>
  <c r="AE15" i="2"/>
  <c r="S15" i="2"/>
  <c r="O15" i="2"/>
  <c r="N15" i="2"/>
  <c r="M15" i="2"/>
  <c r="L15" i="2"/>
  <c r="K15" i="2"/>
  <c r="G13" i="2" a="1"/>
  <c r="G13" i="2" s="1"/>
  <c r="G12" i="2"/>
  <c r="DI9" i="2"/>
  <c r="DI9" i="2" a="1"/>
  <c r="DH9" i="2" a="1"/>
  <c r="DH9" i="2" s="1"/>
  <c r="DH8" i="2" s="1"/>
  <c r="DG9" i="2"/>
  <c r="DG8" i="2" s="1"/>
  <c r="DG9" i="2" a="1"/>
  <c r="DF9" i="2" a="1"/>
  <c r="DF9" i="2" s="1"/>
  <c r="DF8" i="2" s="1"/>
  <c r="DC9" i="2"/>
  <c r="DC9" i="2" a="1"/>
  <c r="DB9" i="2" a="1"/>
  <c r="DB9" i="2" s="1"/>
  <c r="DA9" i="2"/>
  <c r="DA9" i="2" a="1"/>
  <c r="CZ9" i="2" a="1"/>
  <c r="CZ9" i="2" s="1"/>
  <c r="CY9" i="2"/>
  <c r="CY9" i="2" a="1"/>
  <c r="CX9" i="2" a="1"/>
  <c r="CX9" i="2" s="1"/>
  <c r="CW9" i="2"/>
  <c r="CW9" i="2" a="1"/>
  <c r="CV9" i="2" a="1"/>
  <c r="CV9" i="2" s="1"/>
  <c r="CU9" i="2"/>
  <c r="CU9" i="2" a="1"/>
  <c r="CT9" i="2" a="1"/>
  <c r="CT9" i="2" s="1"/>
  <c r="CS9" i="2"/>
  <c r="CS9" i="2" a="1"/>
  <c r="CR9" i="2" a="1"/>
  <c r="CR9" i="2" s="1"/>
  <c r="CQ9" i="2"/>
  <c r="CQ9" i="2" a="1"/>
  <c r="CP9" i="2" a="1"/>
  <c r="CP9" i="2" s="1"/>
  <c r="CO9" i="2"/>
  <c r="CO9" i="2" a="1"/>
  <c r="CN9" i="2" a="1"/>
  <c r="CN9" i="2" s="1"/>
  <c r="CM9" i="2"/>
  <c r="CM9" i="2" a="1"/>
  <c r="CL9" i="2" a="1"/>
  <c r="CL9" i="2" s="1"/>
  <c r="CL7" i="2" s="1"/>
  <c r="CL8" i="2" s="1" a="1"/>
  <c r="CL8" i="2" s="1"/>
  <c r="CK9" i="2"/>
  <c r="CK7" i="2" s="1"/>
  <c r="CK8" i="2" s="1" a="1"/>
  <c r="CK8" i="2" s="1"/>
  <c r="CK9" i="2" a="1"/>
  <c r="CJ9" i="2" a="1"/>
  <c r="CJ9" i="2" s="1"/>
  <c r="CJ7" i="2" s="1"/>
  <c r="CJ8" i="2" s="1" a="1"/>
  <c r="CJ8" i="2" s="1"/>
  <c r="CI9" i="2"/>
  <c r="CI7" i="2" s="1"/>
  <c r="CI8" i="2" s="1" a="1"/>
  <c r="CI8" i="2" s="1"/>
  <c r="CI9" i="2" a="1"/>
  <c r="CH9" i="2" a="1"/>
  <c r="CH9" i="2" s="1"/>
  <c r="CG9" i="2"/>
  <c r="CG9" i="2" a="1"/>
  <c r="CF9" i="2" a="1"/>
  <c r="CF9" i="2" s="1"/>
  <c r="CE9" i="2"/>
  <c r="CE9" i="2" a="1"/>
  <c r="CD9" i="2" a="1"/>
  <c r="CD9" i="2" s="1"/>
  <c r="CC9" i="2"/>
  <c r="CC9" i="2" a="1"/>
  <c r="CB9" i="2" a="1"/>
  <c r="CB9" i="2" s="1"/>
  <c r="CA9" i="2"/>
  <c r="CA9" i="2" a="1"/>
  <c r="BZ9" i="2" a="1"/>
  <c r="BZ9" i="2" s="1"/>
  <c r="BY9" i="2"/>
  <c r="BY9" i="2" a="1"/>
  <c r="BX9" i="2" a="1"/>
  <c r="BX9" i="2" s="1"/>
  <c r="BW9" i="2"/>
  <c r="BW9" i="2" a="1"/>
  <c r="BV9" i="2" a="1"/>
  <c r="BV9" i="2" s="1"/>
  <c r="BU9" i="2"/>
  <c r="BU9" i="2" a="1"/>
  <c r="BT9" i="2" a="1"/>
  <c r="BT9" i="2" s="1"/>
  <c r="BS9" i="2"/>
  <c r="BS9" i="2" a="1"/>
  <c r="BR9" i="2" a="1"/>
  <c r="BR9" i="2" s="1"/>
  <c r="BQ9" i="2"/>
  <c r="BQ9" i="2" a="1"/>
  <c r="BP9" i="2" a="1"/>
  <c r="BP9" i="2" s="1"/>
  <c r="BO9" i="2"/>
  <c r="BO9" i="2" a="1"/>
  <c r="BN9" i="2" a="1"/>
  <c r="BN9" i="2" s="1"/>
  <c r="BM9" i="2"/>
  <c r="BM9" i="2" a="1"/>
  <c r="BL9" i="2" a="1"/>
  <c r="BL9" i="2" s="1"/>
  <c r="BK9" i="2"/>
  <c r="BK9" i="2" a="1"/>
  <c r="BJ9" i="2" a="1"/>
  <c r="BJ9" i="2" s="1"/>
  <c r="BI9" i="2"/>
  <c r="BI9" i="2" a="1"/>
  <c r="BH9" i="2" a="1"/>
  <c r="BH9" i="2" s="1"/>
  <c r="BG9" i="2"/>
  <c r="BG9" i="2" a="1"/>
  <c r="BF9" i="2" a="1"/>
  <c r="BF9" i="2" s="1"/>
  <c r="BE9" i="2"/>
  <c r="BE9" i="2" a="1"/>
  <c r="BD9" i="2" a="1"/>
  <c r="BD9" i="2" s="1"/>
  <c r="BC9" i="2"/>
  <c r="BC9" i="2" a="1"/>
  <c r="BB9" i="2" a="1"/>
  <c r="BB9" i="2" s="1"/>
  <c r="BA9" i="2"/>
  <c r="BA9" i="2" a="1"/>
  <c r="AZ9" i="2" a="1"/>
  <c r="AZ9" i="2" s="1"/>
  <c r="AY9" i="2"/>
  <c r="AY9" i="2" a="1"/>
  <c r="AX9" i="2" a="1"/>
  <c r="AX9" i="2" s="1"/>
  <c r="AW9" i="2"/>
  <c r="AW9" i="2" a="1"/>
  <c r="AV9" i="2" a="1"/>
  <c r="AV9" i="2" s="1"/>
  <c r="AU9" i="2"/>
  <c r="AU9" i="2" a="1"/>
  <c r="AT9" i="2" a="1"/>
  <c r="AT9" i="2" s="1"/>
  <c r="AS9" i="2"/>
  <c r="AS9" i="2" a="1"/>
  <c r="AR9" i="2" a="1"/>
  <c r="AR9" i="2" s="1"/>
  <c r="AQ9" i="2"/>
  <c r="AQ9" i="2" a="1"/>
  <c r="AP9" i="2" a="1"/>
  <c r="AP9" i="2" s="1"/>
  <c r="AO9" i="2"/>
  <c r="AO9" i="2" a="1"/>
  <c r="AN9" i="2" a="1"/>
  <c r="AN9" i="2" s="1"/>
  <c r="AM9" i="2"/>
  <c r="AM9" i="2" a="1"/>
  <c r="AL9" i="2" a="1"/>
  <c r="AL9" i="2" s="1"/>
  <c r="AK9" i="2"/>
  <c r="AK9" i="2" a="1"/>
  <c r="AJ9" i="2" a="1"/>
  <c r="AJ9" i="2" s="1"/>
  <c r="AI9" i="2"/>
  <c r="AI9" i="2" a="1"/>
  <c r="AH9" i="2" a="1"/>
  <c r="AH9" i="2" s="1"/>
  <c r="AG9" i="2"/>
  <c r="AG9" i="2" a="1"/>
  <c r="AF9" i="2" a="1"/>
  <c r="AF9" i="2" s="1"/>
  <c r="AE9" i="2"/>
  <c r="AE9" i="2" a="1"/>
  <c r="AD9" i="2" a="1"/>
  <c r="AD9" i="2" s="1"/>
  <c r="AC9" i="2"/>
  <c r="AC9" i="2" a="1"/>
  <c r="AB9" i="2" a="1"/>
  <c r="AB9" i="2" s="1"/>
  <c r="AA9" i="2"/>
  <c r="AA9" i="2" a="1"/>
  <c r="Z9" i="2" a="1"/>
  <c r="Z9" i="2" s="1"/>
  <c r="Y9" i="2"/>
  <c r="Y9" i="2" a="1"/>
  <c r="X9" i="2" a="1"/>
  <c r="X9" i="2" s="1"/>
  <c r="W9" i="2"/>
  <c r="W9" i="2" a="1"/>
  <c r="V9" i="2" a="1"/>
  <c r="V9" i="2" s="1"/>
  <c r="U9" i="2"/>
  <c r="U9" i="2" a="1"/>
  <c r="T9" i="2" a="1"/>
  <c r="T9" i="2" s="1"/>
  <c r="S9" i="2"/>
  <c r="S9" i="2" a="1"/>
  <c r="R9" i="2" a="1"/>
  <c r="R9" i="2" s="1"/>
  <c r="Q9" i="2"/>
  <c r="Q9" i="2" a="1"/>
  <c r="P9" i="2" a="1"/>
  <c r="P9" i="2" s="1"/>
  <c r="O9" i="2"/>
  <c r="O9" i="2" a="1"/>
  <c r="N9" i="2" a="1"/>
  <c r="N9" i="2" s="1"/>
  <c r="M9" i="2"/>
  <c r="M9" i="2" a="1"/>
  <c r="L9" i="2" a="1"/>
  <c r="L9" i="2" s="1"/>
  <c r="K9" i="2"/>
  <c r="K9" i="2" a="1"/>
  <c r="DP8" i="2" a="1"/>
  <c r="DP8" i="2" s="1"/>
  <c r="DO8" i="2"/>
  <c r="DO8" i="2" a="1"/>
  <c r="DN8" i="2" a="1"/>
  <c r="DN8" i="2" s="1"/>
  <c r="DM8" i="2"/>
  <c r="DM8" i="2" a="1"/>
  <c r="DL8" i="2" a="1"/>
  <c r="DL8" i="2" s="1"/>
  <c r="DK8" i="2"/>
  <c r="DK8" i="2" a="1"/>
  <c r="DJ8" i="2" a="1"/>
  <c r="DJ8" i="2" s="1"/>
  <c r="DI8" i="2"/>
  <c r="DE8" i="2" a="1"/>
  <c r="DE8" i="2" s="1"/>
  <c r="DD8" i="2" a="1"/>
  <c r="DD8" i="2" s="1"/>
  <c r="DC8" i="2" a="1"/>
  <c r="DC8" i="2" s="1"/>
  <c r="DB8" i="2" a="1"/>
  <c r="DB8" i="2" s="1"/>
  <c r="DA8" i="2" a="1"/>
  <c r="DA8" i="2" s="1"/>
  <c r="CZ8" i="2" a="1"/>
  <c r="CZ8" i="2" s="1"/>
  <c r="CY8" i="2" a="1"/>
  <c r="CY8" i="2" s="1"/>
  <c r="CX8" i="2" a="1"/>
  <c r="CX8" i="2" s="1"/>
  <c r="CW8" i="2" a="1"/>
  <c r="CW8" i="2" s="1"/>
  <c r="CV8" i="2"/>
  <c r="CV8" i="2" a="1"/>
  <c r="CU8" i="2" a="1"/>
  <c r="CU8" i="2" s="1"/>
  <c r="CT8" i="2" a="1"/>
  <c r="CT8" i="2" s="1"/>
  <c r="CS8" i="2" a="1"/>
  <c r="CS8" i="2" s="1"/>
  <c r="CR8" i="2" a="1"/>
  <c r="CR8" i="2" s="1"/>
  <c r="CQ8" i="2" a="1"/>
  <c r="CQ8" i="2" s="1"/>
  <c r="CP8" i="2" a="1"/>
  <c r="CP8" i="2" s="1"/>
  <c r="CO8" i="2" a="1"/>
  <c r="CO8" i="2" s="1"/>
  <c r="CN8" i="2" a="1"/>
  <c r="CN8" i="2" s="1"/>
  <c r="CM8" i="2" a="1"/>
  <c r="CM8" i="2" s="1"/>
  <c r="AE8" i="2" a="1"/>
  <c r="AE8" i="2" s="1"/>
  <c r="AF8" i="2" s="1" a="1"/>
  <c r="AF8" i="2" s="1"/>
  <c r="AG8" i="2" s="1" a="1"/>
  <c r="AG8" i="2" s="1"/>
  <c r="AH8" i="2" s="1" a="1"/>
  <c r="AH8" i="2" s="1"/>
  <c r="AI8" i="2" s="1" a="1"/>
  <c r="AI8" i="2" s="1"/>
  <c r="AJ8" i="2" s="1" a="1"/>
  <c r="AJ8" i="2" s="1"/>
  <c r="AK8" i="2" s="1" a="1"/>
  <c r="AK8" i="2" s="1"/>
  <c r="AL8" i="2" s="1" a="1"/>
  <c r="AL8" i="2" s="1"/>
  <c r="AM8" i="2" s="1" a="1"/>
  <c r="AM8" i="2" s="1"/>
  <c r="AN8" i="2" s="1" a="1"/>
  <c r="AN8" i="2" s="1"/>
  <c r="AO8" i="2" s="1" a="1"/>
  <c r="AO8" i="2" s="1"/>
  <c r="AP8" i="2" s="1" a="1"/>
  <c r="AP8" i="2" s="1"/>
  <c r="AQ8" i="2" s="1" a="1"/>
  <c r="AQ8" i="2" s="1"/>
  <c r="AR8" i="2" s="1" a="1"/>
  <c r="AR8" i="2" s="1"/>
  <c r="AS8" i="2" s="1" a="1"/>
  <c r="AS8" i="2" s="1"/>
  <c r="AT8" i="2" s="1" a="1"/>
  <c r="AT8" i="2" s="1"/>
  <c r="AU8" i="2" s="1" a="1"/>
  <c r="AU8" i="2" s="1"/>
  <c r="DI4" i="2"/>
  <c r="DI4" i="2" a="1"/>
  <c r="DH4" i="2" a="1"/>
  <c r="DH4" i="2" s="1"/>
  <c r="DG4" i="2" a="1"/>
  <c r="DG4" i="2" s="1"/>
  <c r="DF4" i="2" a="1"/>
  <c r="DF4" i="2" s="1"/>
  <c r="DC4" i="2" a="1"/>
  <c r="DC4" i="2" s="1"/>
  <c r="DB4" i="2" a="1"/>
  <c r="DB4" i="2" s="1"/>
  <c r="DA4" i="2" a="1"/>
  <c r="DA4" i="2" s="1"/>
  <c r="CZ4" i="2" a="1"/>
  <c r="CZ4" i="2" s="1"/>
  <c r="CY4" i="2" a="1"/>
  <c r="CY4" i="2" s="1"/>
  <c r="CX4" i="2" a="1"/>
  <c r="CX4" i="2" s="1"/>
  <c r="CW4" i="2" a="1"/>
  <c r="CW4" i="2" s="1"/>
  <c r="CV4" i="2" a="1"/>
  <c r="CV4" i="2" s="1"/>
  <c r="CU4" i="2" a="1"/>
  <c r="CU4" i="2" s="1"/>
  <c r="CT4" i="2" a="1"/>
  <c r="CT4" i="2" s="1"/>
  <c r="CS4" i="2"/>
  <c r="CS4" i="2" a="1"/>
  <c r="CR4" i="2" a="1"/>
  <c r="CR4" i="2" s="1"/>
  <c r="CQ4" i="2"/>
  <c r="CQ4" i="2" a="1"/>
  <c r="CP4" i="2" a="1"/>
  <c r="CP4" i="2" s="1"/>
  <c r="CO4" i="2" a="1"/>
  <c r="CO4" i="2" s="1"/>
  <c r="CN4" i="2" a="1"/>
  <c r="CN4" i="2" s="1"/>
  <c r="CM4" i="2" a="1"/>
  <c r="CM4" i="2" s="1"/>
  <c r="CL4" i="2" a="1"/>
  <c r="CL4" i="2" s="1"/>
  <c r="CK4" i="2" a="1"/>
  <c r="CK4" i="2" s="1"/>
  <c r="CJ4" i="2" a="1"/>
  <c r="CJ4" i="2" s="1"/>
  <c r="CI4" i="2" a="1"/>
  <c r="CI4" i="2" s="1"/>
  <c r="CH4" i="2" a="1"/>
  <c r="CH4" i="2" s="1"/>
  <c r="CG4" i="2" a="1"/>
  <c r="CG4" i="2" s="1"/>
  <c r="CF4" i="2" a="1"/>
  <c r="CF4" i="2" s="1"/>
  <c r="CE4" i="2" a="1"/>
  <c r="CE4" i="2" s="1"/>
  <c r="CD4" i="2" a="1"/>
  <c r="CD4" i="2" s="1"/>
  <c r="CC4" i="2"/>
  <c r="CC4" i="2" a="1"/>
  <c r="CB4" i="2" a="1"/>
  <c r="CB4" i="2" s="1"/>
  <c r="CA4" i="2"/>
  <c r="CA4" i="2" a="1"/>
  <c r="BZ4" i="2" a="1"/>
  <c r="BZ4" i="2" s="1"/>
  <c r="BY4" i="2" a="1"/>
  <c r="BY4" i="2" s="1"/>
  <c r="BX4" i="2" a="1"/>
  <c r="BX4" i="2" s="1"/>
  <c r="BW4" i="2" a="1"/>
  <c r="BW4" i="2" s="1"/>
  <c r="BV4" i="2" a="1"/>
  <c r="BV4" i="2" s="1"/>
  <c r="BU4" i="2" a="1"/>
  <c r="BU4" i="2" s="1"/>
  <c r="BT4" i="2" a="1"/>
  <c r="BT4" i="2" s="1"/>
  <c r="BS4" i="2" a="1"/>
  <c r="BS4" i="2" s="1"/>
  <c r="BR4" i="2" a="1"/>
  <c r="BR4" i="2" s="1"/>
  <c r="BQ4" i="2" a="1"/>
  <c r="BQ4" i="2" s="1"/>
  <c r="BP4" i="2" a="1"/>
  <c r="BP4" i="2" s="1"/>
  <c r="BO4" i="2" a="1"/>
  <c r="BO4" i="2" s="1"/>
  <c r="BN4" i="2" a="1"/>
  <c r="BN4" i="2" s="1"/>
  <c r="BM4" i="2"/>
  <c r="BM4" i="2" a="1"/>
  <c r="BL4" i="2" a="1"/>
  <c r="BL4" i="2" s="1"/>
  <c r="BK4" i="2"/>
  <c r="BK4" i="2" a="1"/>
  <c r="BJ4" i="2" a="1"/>
  <c r="BJ4" i="2" s="1"/>
  <c r="BI4" i="2" a="1"/>
  <c r="BI4" i="2" s="1"/>
  <c r="BH4" i="2" a="1"/>
  <c r="BH4" i="2" s="1"/>
  <c r="BG4" i="2" a="1"/>
  <c r="BG4" i="2" s="1"/>
  <c r="BF4" i="2" a="1"/>
  <c r="BF4" i="2" s="1"/>
  <c r="BE4" i="2" a="1"/>
  <c r="BE4" i="2" s="1"/>
  <c r="BD4" i="2" a="1"/>
  <c r="BD4" i="2" s="1"/>
  <c r="BC4" i="2" a="1"/>
  <c r="BC4" i="2" s="1"/>
  <c r="BB4" i="2" a="1"/>
  <c r="BB4" i="2" s="1"/>
  <c r="BA4" i="2"/>
  <c r="BA4" i="2" a="1"/>
  <c r="AZ4" i="2" a="1"/>
  <c r="AZ4" i="2" s="1"/>
  <c r="AY4" i="2"/>
  <c r="AY4" i="2" a="1"/>
  <c r="AX4" i="2" a="1"/>
  <c r="AX4" i="2" s="1"/>
  <c r="AW4" i="2" a="1"/>
  <c r="AW4" i="2" s="1"/>
  <c r="AV4" i="2" a="1"/>
  <c r="AV4" i="2" s="1"/>
  <c r="AU4" i="2" a="1"/>
  <c r="AU4" i="2" s="1"/>
  <c r="AT4" i="2" a="1"/>
  <c r="AT4" i="2" s="1"/>
  <c r="AS4" i="2"/>
  <c r="AS4" i="2" a="1"/>
  <c r="AR4" i="2" a="1"/>
  <c r="AR4" i="2" s="1"/>
  <c r="AQ4" i="2"/>
  <c r="AQ4" i="2" a="1"/>
  <c r="AP4" i="2" a="1"/>
  <c r="AP4" i="2" s="1"/>
  <c r="AO4" i="2" a="1"/>
  <c r="AO4" i="2" s="1"/>
  <c r="AN4" i="2" a="1"/>
  <c r="AN4" i="2" s="1"/>
  <c r="AM4" i="2" a="1"/>
  <c r="AM4" i="2" s="1"/>
  <c r="AL4" i="2" a="1"/>
  <c r="AL4" i="2" s="1"/>
  <c r="AK4" i="2"/>
  <c r="AK4" i="2" a="1"/>
  <c r="AJ4" i="2" a="1"/>
  <c r="AJ4" i="2" s="1"/>
  <c r="AI4" i="2"/>
  <c r="AI4" i="2" a="1"/>
  <c r="AH4" i="2" a="1"/>
  <c r="AH4" i="2" s="1"/>
  <c r="AG4" i="2" a="1"/>
  <c r="AG4" i="2" s="1"/>
  <c r="AF4" i="2" a="1"/>
  <c r="AF4" i="2" s="1"/>
  <c r="AE4" i="2" a="1"/>
  <c r="AE4" i="2" s="1"/>
  <c r="AD4" i="2" a="1"/>
  <c r="AD4" i="2" s="1"/>
  <c r="AC4" i="2"/>
  <c r="AC4" i="2" a="1"/>
  <c r="AB4" i="2" a="1"/>
  <c r="AB4" i="2" s="1"/>
  <c r="AA4" i="2"/>
  <c r="AA4" i="2" a="1"/>
  <c r="Z4" i="2" a="1"/>
  <c r="Z4" i="2" s="1"/>
  <c r="Y4" i="2" a="1"/>
  <c r="Y4" i="2" s="1"/>
  <c r="X4" i="2" a="1"/>
  <c r="X4" i="2" s="1"/>
  <c r="W4" i="2" a="1"/>
  <c r="W4" i="2" s="1"/>
  <c r="V4" i="2" a="1"/>
  <c r="V4" i="2" s="1"/>
  <c r="U4" i="2"/>
  <c r="U4" i="2" a="1"/>
  <c r="T4" i="2" a="1"/>
  <c r="T4" i="2" s="1"/>
  <c r="S4" i="2"/>
  <c r="S4" i="2" a="1"/>
  <c r="R4" i="2" a="1"/>
  <c r="R4" i="2" s="1"/>
  <c r="Q4" i="2" a="1"/>
  <c r="Q4" i="2" s="1"/>
  <c r="P4" i="2" a="1"/>
  <c r="P4" i="2" s="1"/>
  <c r="O4" i="2" a="1"/>
  <c r="O4" i="2" s="1"/>
  <c r="N4" i="2" a="1"/>
  <c r="N4" i="2" s="1"/>
  <c r="M4" i="2"/>
  <c r="M4" i="2" a="1"/>
  <c r="L4" i="2" a="1"/>
  <c r="L4" i="2" s="1"/>
  <c r="K4" i="2"/>
  <c r="K4" i="2" a="1"/>
  <c r="B106" i="2" a="1"/>
  <c r="C106" i="2" a="1"/>
  <c r="AG29" i="2" l="1"/>
  <c r="BJ53" i="2"/>
  <c r="BJ50" i="2" s="1"/>
  <c r="BT54" i="2"/>
  <c r="CY53" i="2"/>
  <c r="AG56" i="2"/>
  <c r="AN27" i="2"/>
  <c r="BJ27" i="2"/>
  <c r="BJ55" i="2"/>
  <c r="BT56" i="2"/>
  <c r="DC27" i="2"/>
  <c r="DC55" i="2"/>
  <c r="DC53" i="2" s="1"/>
  <c r="DC50" i="2" s="1"/>
  <c r="CE127" i="2"/>
  <c r="CE125" i="2" s="1"/>
  <c r="BU129" i="2"/>
  <c r="BM147" i="2"/>
  <c r="BD147" i="2" s="1"/>
  <c r="BD149" i="2"/>
  <c r="BF158" i="2"/>
  <c r="BB160" i="2"/>
  <c r="BA33" i="2"/>
  <c r="AR31" i="2"/>
  <c r="R59" i="2"/>
  <c r="Q59" i="2"/>
  <c r="BU59" i="2"/>
  <c r="BI64" i="2"/>
  <c r="A71" i="2"/>
  <c r="BA72" i="2"/>
  <c r="BI94" i="2"/>
  <c r="BC94" i="2" s="1"/>
  <c r="BZ94" i="2"/>
  <c r="BA107" i="2"/>
  <c r="X158" i="2"/>
  <c r="X156" i="2" s="1"/>
  <c r="P160" i="2"/>
  <c r="AI160" i="2"/>
  <c r="AS158" i="2"/>
  <c r="AS156" i="2" s="1"/>
  <c r="BA186" i="2"/>
  <c r="BR186" i="2"/>
  <c r="CI186" i="2" s="1" a="1"/>
  <c r="CI186" i="2" s="1"/>
  <c r="CJ186" i="2" s="1" a="1"/>
  <c r="CJ186" i="2" s="1"/>
  <c r="CK186" i="2" s="1" a="1"/>
  <c r="CK186" i="2" s="1"/>
  <c r="CL186" i="2" s="1" a="1"/>
  <c r="CL186" i="2" s="1"/>
  <c r="CM186" i="2"/>
  <c r="N189" i="2"/>
  <c r="BA21" i="2"/>
  <c r="BC22" i="2"/>
  <c r="BC203" i="2" s="1"/>
  <c r="BS29" i="2"/>
  <c r="AN34" i="2"/>
  <c r="AN32" i="2" s="1"/>
  <c r="AN31" i="2" s="1"/>
  <c r="BV34" i="2"/>
  <c r="CH31" i="2"/>
  <c r="AE37" i="2"/>
  <c r="BE43" i="2"/>
  <c r="CX43" i="2"/>
  <c r="AE46" i="2"/>
  <c r="AV52" i="2"/>
  <c r="DD52" i="2" s="1"/>
  <c r="BD52" i="2"/>
  <c r="Q54" i="2"/>
  <c r="AH54" i="2"/>
  <c r="X55" i="2"/>
  <c r="X26" i="2" s="1"/>
  <c r="AG67" i="2"/>
  <c r="BM64" i="2"/>
  <c r="U64" i="2"/>
  <c r="AC64" i="2"/>
  <c r="BP64" i="2"/>
  <c r="BA70" i="2"/>
  <c r="CM70" i="2"/>
  <c r="DF70" i="2" s="1" a="1"/>
  <c r="DF70" i="2" s="1"/>
  <c r="DG70" i="2" s="1" a="1"/>
  <c r="DG70" i="2" s="1"/>
  <c r="DH70" i="2" s="1" a="1"/>
  <c r="DH70" i="2" s="1"/>
  <c r="DI70" i="2" s="1" a="1"/>
  <c r="DI70" i="2" s="1"/>
  <c r="G78" i="2"/>
  <c r="CE93" i="2"/>
  <c r="CV93" i="2"/>
  <c r="CW149" i="2"/>
  <c r="CW147" i="2" s="1"/>
  <c r="CW146" i="2" s="1"/>
  <c r="CO151" i="2"/>
  <c r="G164" i="2"/>
  <c r="G161" i="2"/>
  <c r="G163" i="2"/>
  <c r="G159" i="2"/>
  <c r="BV184" i="2"/>
  <c r="CF182" i="2"/>
  <c r="G26" i="2"/>
  <c r="G30" i="2" s="1"/>
  <c r="G25" i="2"/>
  <c r="P54" i="2"/>
  <c r="W25" i="2"/>
  <c r="BB57" i="2"/>
  <c r="BF28" i="2"/>
  <c r="BB28" i="2" s="1"/>
  <c r="CH55" i="2"/>
  <c r="CH53" i="2" s="1"/>
  <c r="BJ108" i="2"/>
  <c r="BJ106" i="2" s="1"/>
  <c r="BJ103" i="2" s="1"/>
  <c r="BC110" i="2"/>
  <c r="A86" i="2"/>
  <c r="A53" i="2"/>
  <c r="BR20" i="2"/>
  <c r="CI20" i="2" s="1" a="1"/>
  <c r="CI20" i="2" s="1"/>
  <c r="CJ20" i="2" s="1" a="1"/>
  <c r="CJ20" i="2" s="1"/>
  <c r="CK20" i="2" s="1" a="1"/>
  <c r="CK20" i="2" s="1"/>
  <c r="CL20" i="2" s="1" a="1"/>
  <c r="CL20" i="2" s="1"/>
  <c r="CM20" i="2"/>
  <c r="DE20" i="2" s="1"/>
  <c r="CM33" i="2"/>
  <c r="DF33" i="2" s="1" a="1"/>
  <c r="DF33" i="2" s="1"/>
  <c r="DG33" i="2" s="1" a="1"/>
  <c r="DG33" i="2" s="1"/>
  <c r="DH33" i="2" s="1" a="1"/>
  <c r="DH33" i="2" s="1"/>
  <c r="DI33" i="2" s="1" a="1"/>
  <c r="DI33" i="2" s="1"/>
  <c r="BP31" i="2"/>
  <c r="K55" i="2"/>
  <c r="K27" i="2"/>
  <c r="CO56" i="2"/>
  <c r="AI57" i="2"/>
  <c r="AS28" i="2"/>
  <c r="BO55" i="2"/>
  <c r="BO53" i="2" s="1"/>
  <c r="BO50" i="2" s="1"/>
  <c r="BU58" i="2"/>
  <c r="AF86" i="2"/>
  <c r="BQ94" i="2"/>
  <c r="CH94" i="2"/>
  <c r="BZ106" i="2"/>
  <c r="N114" i="2"/>
  <c r="BR114" i="2"/>
  <c r="CI114" i="2" s="1" a="1"/>
  <c r="CI114" i="2" s="1"/>
  <c r="CJ114" i="2" s="1" a="1"/>
  <c r="CJ114" i="2" s="1"/>
  <c r="CK114" i="2" s="1" a="1"/>
  <c r="CK114" i="2" s="1"/>
  <c r="CL114" i="2" s="1" a="1"/>
  <c r="CL114" i="2" s="1"/>
  <c r="P121" i="2"/>
  <c r="AJ26" i="2"/>
  <c r="AH34" i="2"/>
  <c r="CM38" i="2"/>
  <c r="DF38" i="2" s="1" a="1"/>
  <c r="DF38" i="2" s="1"/>
  <c r="DG38" i="2" s="1" a="1"/>
  <c r="DG38" i="2" s="1"/>
  <c r="DH38" i="2" s="1" a="1"/>
  <c r="DH38" i="2" s="1"/>
  <c r="DI38" i="2" s="1" a="1"/>
  <c r="DI38" i="2" s="1"/>
  <c r="BA40" i="2"/>
  <c r="BR40" i="2"/>
  <c r="CI40" i="2" s="1" a="1"/>
  <c r="CI40" i="2" s="1"/>
  <c r="CJ40" i="2" s="1" a="1"/>
  <c r="CJ40" i="2" s="1"/>
  <c r="CK40" i="2" s="1" a="1"/>
  <c r="CK40" i="2" s="1"/>
  <c r="CL40" i="2" s="1" a="1"/>
  <c r="CL40" i="2" s="1"/>
  <c r="CQ45" i="2"/>
  <c r="DA43" i="2"/>
  <c r="CQ43" i="2" s="1"/>
  <c r="N47" i="2"/>
  <c r="CV55" i="2"/>
  <c r="CV26" i="2" s="1"/>
  <c r="CM66" i="2"/>
  <c r="DF66" i="2" s="1" a="1"/>
  <c r="DF66" i="2" s="1"/>
  <c r="DG66" i="2" s="1" a="1"/>
  <c r="DG66" i="2" s="1"/>
  <c r="DH66" i="2" s="1" a="1"/>
  <c r="DH66" i="2" s="1"/>
  <c r="DI66" i="2" s="1" a="1"/>
  <c r="DI66" i="2" s="1"/>
  <c r="G73" i="2"/>
  <c r="G70" i="2"/>
  <c r="S77" i="2"/>
  <c r="O79" i="2"/>
  <c r="BS79" i="2"/>
  <c r="N82" i="2"/>
  <c r="BJ86" i="2"/>
  <c r="BC86" i="2" s="1"/>
  <c r="BC88" i="2"/>
  <c r="BU88" i="2"/>
  <c r="N90" i="2"/>
  <c r="K93" i="2"/>
  <c r="BE99" i="2"/>
  <c r="CW94" i="2"/>
  <c r="CW93" i="2" s="1"/>
  <c r="BF145" i="2"/>
  <c r="BB124" i="2"/>
  <c r="BJ145" i="2"/>
  <c r="BC124" i="2"/>
  <c r="CE198" i="2"/>
  <c r="CV198" i="2"/>
  <c r="CZ198" i="2"/>
  <c r="BU151" i="2"/>
  <c r="CC149" i="2"/>
  <c r="CC147" i="2" s="1"/>
  <c r="BD156" i="2"/>
  <c r="CE170" i="2"/>
  <c r="CV170" i="2"/>
  <c r="CZ170" i="2"/>
  <c r="CZ168" i="2" s="1"/>
  <c r="CZ165" i="2" s="1"/>
  <c r="G183" i="2"/>
  <c r="BA49" i="2"/>
  <c r="BR49" i="2"/>
  <c r="CI49" i="2" s="1" a="1"/>
  <c r="CI49" i="2" s="1"/>
  <c r="CJ49" i="2" s="1" a="1"/>
  <c r="CJ49" i="2" s="1"/>
  <c r="CK49" i="2" s="1" a="1"/>
  <c r="CK49" i="2" s="1"/>
  <c r="CL49" i="2" s="1" a="1"/>
  <c r="CL49" i="2" s="1"/>
  <c r="BH55" i="2"/>
  <c r="AH28" i="2"/>
  <c r="O58" i="2"/>
  <c r="BK55" i="2"/>
  <c r="BK53" i="2" s="1"/>
  <c r="BK50" i="2" s="1"/>
  <c r="AH69" i="2"/>
  <c r="BC67" i="2"/>
  <c r="N76" i="2"/>
  <c r="BR82" i="2"/>
  <c r="CI82" i="2" s="1" a="1"/>
  <c r="CI82" i="2" s="1"/>
  <c r="CJ82" i="2" s="1" a="1"/>
  <c r="CJ82" i="2" s="1"/>
  <c r="CK82" i="2" s="1" a="1"/>
  <c r="CK82" i="2" s="1"/>
  <c r="CL82" i="2" s="1" a="1"/>
  <c r="CL82" i="2" s="1"/>
  <c r="AE87" i="2"/>
  <c r="AF88" i="2"/>
  <c r="BR90" i="2"/>
  <c r="CI90" i="2" s="1" a="1"/>
  <c r="CI90" i="2" s="1"/>
  <c r="CJ90" i="2" s="1" a="1"/>
  <c r="CJ90" i="2" s="1"/>
  <c r="CK90" i="2" s="1" a="1"/>
  <c r="CK90" i="2" s="1"/>
  <c r="CL90" i="2" s="1" a="1"/>
  <c r="CL90" i="2" s="1"/>
  <c r="CM90" i="2"/>
  <c r="DF90" i="2" s="1" a="1"/>
  <c r="DF90" i="2" s="1"/>
  <c r="DG90" i="2" s="1" a="1"/>
  <c r="DG90" i="2" s="1"/>
  <c r="DH90" i="2" s="1" a="1"/>
  <c r="DH90" i="2" s="1"/>
  <c r="DI90" i="2" s="1" a="1"/>
  <c r="DI90" i="2" s="1"/>
  <c r="CA140" i="2"/>
  <c r="BT119" i="2"/>
  <c r="S196" i="2"/>
  <c r="O196" i="2" s="1"/>
  <c r="W196" i="2"/>
  <c r="AA196" i="2"/>
  <c r="BQ120" i="2"/>
  <c r="BQ118" i="2" s="1"/>
  <c r="BQ136" i="2" s="1"/>
  <c r="CD196" i="2"/>
  <c r="CU196" i="2"/>
  <c r="CY196" i="2"/>
  <c r="DC196" i="2"/>
  <c r="M197" i="2"/>
  <c r="V197" i="2"/>
  <c r="Z197" i="2"/>
  <c r="AD197" i="2"/>
  <c r="AU197" i="2"/>
  <c r="BH197" i="2"/>
  <c r="BP197" i="2"/>
  <c r="CX144" i="2"/>
  <c r="CP144" i="2" s="1"/>
  <c r="CX120" i="2"/>
  <c r="CX141" i="2" s="1"/>
  <c r="BH198" i="2"/>
  <c r="BP198" i="2"/>
  <c r="CZ146" i="2"/>
  <c r="BA152" i="2"/>
  <c r="BR163" i="2"/>
  <c r="CI163" i="2" s="1" a="1"/>
  <c r="CI163" i="2" s="1"/>
  <c r="CJ163" i="2" s="1" a="1"/>
  <c r="CJ163" i="2" s="1"/>
  <c r="CK163" i="2" s="1" a="1"/>
  <c r="CK163" i="2" s="1"/>
  <c r="CL163" i="2" s="1" a="1"/>
  <c r="CL163" i="2" s="1"/>
  <c r="BR164" i="2"/>
  <c r="CI164" i="2" s="1" a="1"/>
  <c r="CI164" i="2" s="1"/>
  <c r="CJ164" i="2" s="1" a="1"/>
  <c r="CJ164" i="2" s="1"/>
  <c r="CK164" i="2" s="1" a="1"/>
  <c r="CK164" i="2" s="1"/>
  <c r="CL164" i="2" s="1" a="1"/>
  <c r="CL164" i="2" s="1"/>
  <c r="BV167" i="2"/>
  <c r="R171" i="2"/>
  <c r="AV172" i="2"/>
  <c r="DD172" i="2" s="1"/>
  <c r="CP172" i="2"/>
  <c r="P173" i="2"/>
  <c r="N185" i="2"/>
  <c r="BR185" i="2"/>
  <c r="CI185" i="2" s="1" a="1"/>
  <c r="CI185" i="2" s="1"/>
  <c r="CJ185" i="2" s="1" a="1"/>
  <c r="CJ185" i="2" s="1"/>
  <c r="CK185" i="2" s="1" a="1"/>
  <c r="CK185" i="2" s="1"/>
  <c r="CL185" i="2" s="1" a="1"/>
  <c r="CL185" i="2" s="1"/>
  <c r="AF110" i="2"/>
  <c r="BR111" i="2"/>
  <c r="CI111" i="2" s="1" a="1"/>
  <c r="CI111" i="2" s="1"/>
  <c r="CJ111" i="2" s="1" a="1"/>
  <c r="CJ111" i="2" s="1"/>
  <c r="CK111" i="2" s="1" a="1"/>
  <c r="CK111" i="2" s="1"/>
  <c r="CL111" i="2" s="1" a="1"/>
  <c r="CL111" i="2" s="1"/>
  <c r="BF120" i="2"/>
  <c r="BF141" i="2" s="1"/>
  <c r="BJ196" i="2"/>
  <c r="BN196" i="2"/>
  <c r="BD123" i="2"/>
  <c r="BC197" i="2"/>
  <c r="BA126" i="2"/>
  <c r="BR126" i="2"/>
  <c r="CI126" i="2" s="1" a="1"/>
  <c r="CI126" i="2" s="1"/>
  <c r="CJ126" i="2" s="1" a="1"/>
  <c r="CJ126" i="2" s="1"/>
  <c r="CK126" i="2" s="1" a="1"/>
  <c r="CK126" i="2" s="1"/>
  <c r="CL126" i="2" s="1" a="1"/>
  <c r="CL126" i="2" s="1"/>
  <c r="CM126" i="2"/>
  <c r="DF126" i="2" s="1" a="1"/>
  <c r="DF126" i="2" s="1"/>
  <c r="DG126" i="2" s="1" a="1"/>
  <c r="DG126" i="2" s="1"/>
  <c r="DH126" i="2" s="1" a="1"/>
  <c r="DH126" i="2" s="1"/>
  <c r="DI126" i="2" s="1" a="1"/>
  <c r="DI126" i="2" s="1"/>
  <c r="DA125" i="2"/>
  <c r="CQ125" i="2" s="1"/>
  <c r="CQ127" i="2"/>
  <c r="N128" i="2"/>
  <c r="BB127" i="2"/>
  <c r="BR130" i="2"/>
  <c r="CI130" i="2" s="1" a="1"/>
  <c r="CI130" i="2" s="1"/>
  <c r="CJ130" i="2" s="1" a="1"/>
  <c r="CJ130" i="2" s="1"/>
  <c r="CK130" i="2" s="1" a="1"/>
  <c r="CK130" i="2" s="1"/>
  <c r="CL130" i="2" s="1" a="1"/>
  <c r="CL130" i="2" s="1"/>
  <c r="CM130" i="2"/>
  <c r="DF130" i="2" s="1" a="1"/>
  <c r="DF130" i="2" s="1"/>
  <c r="DG130" i="2" s="1" a="1"/>
  <c r="DG130" i="2" s="1"/>
  <c r="DH130" i="2" s="1" a="1"/>
  <c r="DH130" i="2" s="1"/>
  <c r="DI130" i="2" s="1" a="1"/>
  <c r="DI130" i="2" s="1"/>
  <c r="CM153" i="2"/>
  <c r="DF153" i="2" s="1" a="1"/>
  <c r="DF153" i="2" s="1"/>
  <c r="DG153" i="2" s="1" a="1"/>
  <c r="DG153" i="2" s="1"/>
  <c r="DH153" i="2" s="1" a="1"/>
  <c r="DH153" i="2" s="1"/>
  <c r="DI153" i="2" s="1" a="1"/>
  <c r="DI153" i="2" s="1"/>
  <c r="AE155" i="2"/>
  <c r="AJ158" i="2"/>
  <c r="AF160" i="2"/>
  <c r="BB174" i="2"/>
  <c r="AH184" i="2"/>
  <c r="AE21" i="2"/>
  <c r="BU22" i="2"/>
  <c r="BU203" i="2" s="1"/>
  <c r="G36" i="2"/>
  <c r="G37" i="2" s="1"/>
  <c r="AE38" i="2"/>
  <c r="BA38" i="2"/>
  <c r="BV41" i="2"/>
  <c r="BA42" i="2"/>
  <c r="N46" i="2"/>
  <c r="AE48" i="2"/>
  <c r="BR48" i="2"/>
  <c r="CI48" i="2" s="1" a="1"/>
  <c r="CI48" i="2" s="1"/>
  <c r="CJ48" i="2" s="1" a="1"/>
  <c r="CJ48" i="2" s="1"/>
  <c r="CK48" i="2" s="1" a="1"/>
  <c r="CK48" i="2" s="1"/>
  <c r="CL48" i="2" s="1" a="1"/>
  <c r="CL48" i="2" s="1"/>
  <c r="BB52" i="2"/>
  <c r="BE52" i="2"/>
  <c r="BU54" i="2"/>
  <c r="CP54" i="2"/>
  <c r="Q56" i="2"/>
  <c r="BU56" i="2"/>
  <c r="Q57" i="2"/>
  <c r="CT55" i="2"/>
  <c r="CT53" i="2" s="1"/>
  <c r="CT50" i="2" s="1"/>
  <c r="CP57" i="2"/>
  <c r="BA66" i="2"/>
  <c r="W64" i="2"/>
  <c r="AA64" i="2"/>
  <c r="AN64" i="2"/>
  <c r="CN69" i="2"/>
  <c r="CV64" i="2"/>
  <c r="AE74" i="2"/>
  <c r="N81" i="2"/>
  <c r="AE81" i="2"/>
  <c r="BA87" i="2"/>
  <c r="BT88" i="2"/>
  <c r="BV88" i="2"/>
  <c r="N91" i="2"/>
  <c r="O95" i="2"/>
  <c r="AV95" i="2"/>
  <c r="DD95" i="2" s="1"/>
  <c r="AI99" i="2"/>
  <c r="AQ93" i="2"/>
  <c r="P110" i="2"/>
  <c r="BZ193" i="2"/>
  <c r="CH193" i="2"/>
  <c r="DC193" i="2"/>
  <c r="BG196" i="2"/>
  <c r="BK196" i="2"/>
  <c r="BO196" i="2"/>
  <c r="R123" i="2"/>
  <c r="N130" i="2"/>
  <c r="N131" i="2"/>
  <c r="AE131" i="2"/>
  <c r="T146" i="2"/>
  <c r="BA150" i="2"/>
  <c r="BN146" i="2"/>
  <c r="BA157" i="2"/>
  <c r="R160" i="2"/>
  <c r="L170" i="2"/>
  <c r="L168" i="2" s="1"/>
  <c r="L165" i="2" s="1"/>
  <c r="AP170" i="2"/>
  <c r="AP168" i="2" s="1"/>
  <c r="AP165" i="2" s="1"/>
  <c r="BL170" i="2"/>
  <c r="BL168" i="2" s="1"/>
  <c r="BL165" i="2" s="1"/>
  <c r="BE172" i="2"/>
  <c r="BS172" i="2"/>
  <c r="R173" i="2"/>
  <c r="BS173" i="2"/>
  <c r="BT173" i="2"/>
  <c r="CO173" i="2"/>
  <c r="BS184" i="2"/>
  <c r="BW182" i="2"/>
  <c r="AE188" i="2"/>
  <c r="BN120" i="2"/>
  <c r="BN118" i="2" s="1"/>
  <c r="BW195" i="2"/>
  <c r="BH196" i="2"/>
  <c r="BP196" i="2"/>
  <c r="CT120" i="2"/>
  <c r="CP122" i="2"/>
  <c r="AY197" i="2"/>
  <c r="BB123" i="2"/>
  <c r="K198" i="2"/>
  <c r="X198" i="2"/>
  <c r="AO198" i="2"/>
  <c r="AI124" i="2"/>
  <c r="AX198" i="2"/>
  <c r="CD198" i="2"/>
  <c r="CH198" i="2"/>
  <c r="DC198" i="2"/>
  <c r="BA132" i="2"/>
  <c r="BR132" i="2"/>
  <c r="CI132" i="2" s="1" a="1"/>
  <c r="CI132" i="2" s="1"/>
  <c r="CJ132" i="2" s="1" a="1"/>
  <c r="CJ132" i="2" s="1"/>
  <c r="CK132" i="2" s="1" a="1"/>
  <c r="CK132" i="2" s="1"/>
  <c r="CL132" i="2" s="1" a="1"/>
  <c r="CL132" i="2" s="1"/>
  <c r="CM132" i="2"/>
  <c r="DF132" i="2" s="1" a="1"/>
  <c r="DF132" i="2" s="1"/>
  <c r="DG132" i="2" s="1" a="1"/>
  <c r="DG132" i="2" s="1"/>
  <c r="DH132" i="2" s="1" a="1"/>
  <c r="DH132" i="2" s="1"/>
  <c r="DI132" i="2" s="1" a="1"/>
  <c r="DI132" i="2" s="1"/>
  <c r="N150" i="2"/>
  <c r="AD146" i="2"/>
  <c r="BS151" i="2"/>
  <c r="CM155" i="2"/>
  <c r="DF155" i="2" s="1" a="1"/>
  <c r="DF155" i="2" s="1"/>
  <c r="DG155" i="2" s="1" a="1"/>
  <c r="DG155" i="2" s="1"/>
  <c r="DH155" i="2" s="1" a="1"/>
  <c r="DH155" i="2" s="1"/>
  <c r="DI155" i="2" s="1" a="1"/>
  <c r="DI155" i="2" s="1"/>
  <c r="CM162" i="2"/>
  <c r="CM164" i="2"/>
  <c r="DF164" i="2" s="1" a="1"/>
  <c r="DF164" i="2" s="1"/>
  <c r="DG164" i="2" s="1" a="1"/>
  <c r="DG164" i="2" s="1"/>
  <c r="DH164" i="2" s="1" a="1"/>
  <c r="DH164" i="2" s="1"/>
  <c r="DI164" i="2" s="1" a="1"/>
  <c r="DI164" i="2" s="1"/>
  <c r="AF169" i="2"/>
  <c r="BC169" i="2"/>
  <c r="CE168" i="2"/>
  <c r="CE165" i="2" s="1"/>
  <c r="CN169" i="2"/>
  <c r="AN170" i="2"/>
  <c r="BN170" i="2"/>
  <c r="BN168" i="2" s="1"/>
  <c r="BN165" i="2" s="1"/>
  <c r="CD170" i="2"/>
  <c r="CD168" i="2" s="1"/>
  <c r="CD165" i="2" s="1"/>
  <c r="CH170" i="2"/>
  <c r="CH168" i="2" s="1"/>
  <c r="CH165" i="2" s="1"/>
  <c r="BI170" i="2"/>
  <c r="BX170" i="2"/>
  <c r="BV173" i="2"/>
  <c r="CN174" i="2"/>
  <c r="CP174" i="2"/>
  <c r="BA183" i="2"/>
  <c r="CP184" i="2"/>
  <c r="G194" i="2"/>
  <c r="G196" i="2" s="1"/>
  <c r="P202" i="2"/>
  <c r="G27" i="2"/>
  <c r="AT31" i="2"/>
  <c r="BN55" i="2"/>
  <c r="BN53" i="2" s="1"/>
  <c r="BD57" i="2"/>
  <c r="CQ57" i="2"/>
  <c r="DB28" i="2"/>
  <c r="R58" i="2"/>
  <c r="N58" i="2" s="1"/>
  <c r="AB29" i="2"/>
  <c r="R29" i="2" s="1"/>
  <c r="CQ67" i="2"/>
  <c r="DA65" i="2"/>
  <c r="DA64" i="2" s="1"/>
  <c r="AS142" i="2"/>
  <c r="AS195" i="2" s="1"/>
  <c r="AI121" i="2"/>
  <c r="AS120" i="2"/>
  <c r="AS141" i="2" s="1"/>
  <c r="AS194" i="2" s="1"/>
  <c r="CC143" i="2"/>
  <c r="CC196" i="2" s="1"/>
  <c r="BU122" i="2"/>
  <c r="BO125" i="2"/>
  <c r="BE127" i="2"/>
  <c r="Y127" i="2"/>
  <c r="Q127" i="2" s="1"/>
  <c r="Q129" i="2"/>
  <c r="CQ151" i="2"/>
  <c r="DB149" i="2"/>
  <c r="DB147" i="2" s="1"/>
  <c r="DB146" i="2" s="1"/>
  <c r="AK146" i="2"/>
  <c r="CN160" i="2"/>
  <c r="CS158" i="2"/>
  <c r="CQ160" i="2"/>
  <c r="DA158" i="2"/>
  <c r="BN25" i="2"/>
  <c r="CX28" i="2"/>
  <c r="CP28" i="2" s="1"/>
  <c r="BK29" i="2"/>
  <c r="AI34" i="2"/>
  <c r="BC34" i="2"/>
  <c r="CV31" i="2"/>
  <c r="S26" i="2"/>
  <c r="AE40" i="2"/>
  <c r="A43" i="2"/>
  <c r="AA43" i="2"/>
  <c r="AA41" i="2" s="1"/>
  <c r="Q45" i="2"/>
  <c r="CC43" i="2"/>
  <c r="BU45" i="2"/>
  <c r="AI52" i="2"/>
  <c r="AH52" i="2"/>
  <c r="AZ50" i="2"/>
  <c r="CP56" i="2"/>
  <c r="CX55" i="2"/>
  <c r="DB55" i="2"/>
  <c r="DB53" i="2" s="1"/>
  <c r="DB50" i="2" s="1"/>
  <c r="R28" i="2"/>
  <c r="CN57" i="2"/>
  <c r="P59" i="2"/>
  <c r="V30" i="2"/>
  <c r="P30" i="2" s="1"/>
  <c r="CF30" i="2"/>
  <c r="BV30" i="2" s="1"/>
  <c r="BV59" i="2"/>
  <c r="A65" i="2" a="1"/>
  <c r="A65" i="2" s="1"/>
  <c r="CO65" i="2"/>
  <c r="CR67" i="2"/>
  <c r="CR65" i="2" s="1"/>
  <c r="CN65" i="2" s="1"/>
  <c r="BL67" i="2"/>
  <c r="BL65" i="2" s="1"/>
  <c r="BD69" i="2"/>
  <c r="BC75" i="2"/>
  <c r="BC77" i="2"/>
  <c r="BF77" i="2"/>
  <c r="BF75" i="2" s="1"/>
  <c r="BB79" i="2"/>
  <c r="DE90" i="2"/>
  <c r="CU106" i="2"/>
  <c r="CO106" i="2" s="1"/>
  <c r="CO108" i="2"/>
  <c r="M142" i="2"/>
  <c r="M195" i="2" s="1"/>
  <c r="M120" i="2"/>
  <c r="AR143" i="2"/>
  <c r="AH122" i="2"/>
  <c r="A20" i="2" a="1"/>
  <c r="A20" i="2" s="1"/>
  <c r="AE20" i="2"/>
  <c r="BR21" i="2"/>
  <c r="CI21" i="2" s="1" a="1"/>
  <c r="CI21" i="2" s="1"/>
  <c r="CJ21" i="2" s="1" a="1"/>
  <c r="CJ21" i="2" s="1"/>
  <c r="CK21" i="2" s="1" a="1"/>
  <c r="CK21" i="2" s="1"/>
  <c r="CL21" i="2" s="1" a="1"/>
  <c r="CL21" i="2" s="1"/>
  <c r="CM21" i="2"/>
  <c r="CO22" i="2"/>
  <c r="CO203" i="2" s="1"/>
  <c r="AP25" i="2"/>
  <c r="AH25" i="2" s="1"/>
  <c r="AY25" i="2"/>
  <c r="BJ25" i="2"/>
  <c r="CX25" i="2"/>
  <c r="A26" i="2"/>
  <c r="DB27" i="2"/>
  <c r="Z30" i="2"/>
  <c r="Q30" i="2" s="1"/>
  <c r="BD30" i="2"/>
  <c r="CD31" i="2"/>
  <c r="CZ34" i="2"/>
  <c r="CZ32" i="2" s="1"/>
  <c r="BC36" i="2"/>
  <c r="CE34" i="2"/>
  <c r="CE32" i="2" s="1"/>
  <c r="BR37" i="2"/>
  <c r="CI37" i="2" s="1" a="1"/>
  <c r="CI37" i="2" s="1"/>
  <c r="CJ37" i="2" s="1" a="1"/>
  <c r="CJ37" i="2" s="1"/>
  <c r="CK37" i="2" s="1" a="1"/>
  <c r="CK37" i="2" s="1"/>
  <c r="CL37" i="2" s="1" a="1"/>
  <c r="CL37" i="2" s="1"/>
  <c r="N38" i="2"/>
  <c r="CM40" i="2"/>
  <c r="DF40" i="2" s="1" a="1"/>
  <c r="DF40" i="2" s="1"/>
  <c r="DG40" i="2" s="1" a="1"/>
  <c r="DG40" i="2" s="1"/>
  <c r="DH40" i="2" s="1" a="1"/>
  <c r="DH40" i="2" s="1"/>
  <c r="DI40" i="2" s="1" a="1"/>
  <c r="DI40" i="2" s="1"/>
  <c r="AE42" i="2"/>
  <c r="G44" i="2"/>
  <c r="G45" i="2"/>
  <c r="G47" i="2" s="1"/>
  <c r="X43" i="2"/>
  <c r="X41" i="2" s="1"/>
  <c r="X31" i="2" s="1"/>
  <c r="AB41" i="2"/>
  <c r="R41" i="2" s="1"/>
  <c r="R43" i="2"/>
  <c r="AV45" i="2"/>
  <c r="DD45" i="2" s="1"/>
  <c r="BD45" i="2"/>
  <c r="BT45" i="2"/>
  <c r="AE47" i="2"/>
  <c r="N48" i="2"/>
  <c r="N49" i="2"/>
  <c r="AF52" i="2"/>
  <c r="BC52" i="2"/>
  <c r="BA52" i="2" s="1"/>
  <c r="CX53" i="2"/>
  <c r="CX50" i="2" s="1"/>
  <c r="AF54" i="2"/>
  <c r="AJ53" i="2"/>
  <c r="AJ50" i="2" s="1"/>
  <c r="AN25" i="2"/>
  <c r="AG54" i="2"/>
  <c r="BE54" i="2"/>
  <c r="BP25" i="2"/>
  <c r="BS54" i="2"/>
  <c r="BV54" i="2"/>
  <c r="G56" i="2"/>
  <c r="G58" i="2"/>
  <c r="AT55" i="2"/>
  <c r="AT53" i="2" s="1"/>
  <c r="AT50" i="2" s="1"/>
  <c r="BG55" i="2"/>
  <c r="BG53" i="2" s="1"/>
  <c r="BZ55" i="2"/>
  <c r="BZ53" i="2" s="1"/>
  <c r="BZ50" i="2" s="1"/>
  <c r="CD55" i="2"/>
  <c r="CD26" i="2" s="1"/>
  <c r="AV28" i="2"/>
  <c r="DD28" i="2" s="1"/>
  <c r="P58" i="2"/>
  <c r="V29" i="2"/>
  <c r="AH59" i="2"/>
  <c r="AM65" i="2"/>
  <c r="AG65" i="2" s="1"/>
  <c r="BC65" i="2"/>
  <c r="AS67" i="2"/>
  <c r="AS65" i="2" s="1"/>
  <c r="AS64" i="2" s="1"/>
  <c r="G68" i="2"/>
  <c r="O69" i="2"/>
  <c r="N69" i="2" s="1"/>
  <c r="S67" i="2"/>
  <c r="AG69" i="2"/>
  <c r="AZ64" i="2"/>
  <c r="CM74" i="2"/>
  <c r="DF74" i="2" s="1" a="1"/>
  <c r="DF74" i="2" s="1"/>
  <c r="DG74" i="2" s="1" a="1"/>
  <c r="DG74" i="2" s="1"/>
  <c r="DH74" i="2" s="1" a="1"/>
  <c r="DH74" i="2" s="1"/>
  <c r="DI74" i="2" s="1" a="1"/>
  <c r="DI74" i="2" s="1"/>
  <c r="AK77" i="2"/>
  <c r="AK75" i="2" s="1"/>
  <c r="AK64" i="2" s="1"/>
  <c r="AF79" i="2"/>
  <c r="AG75" i="2"/>
  <c r="BC79" i="2"/>
  <c r="BE79" i="2"/>
  <c r="BS77" i="2"/>
  <c r="BW75" i="2"/>
  <c r="BS75" i="2" s="1"/>
  <c r="CQ79" i="2"/>
  <c r="CO79" i="2"/>
  <c r="CP79" i="2"/>
  <c r="CQ77" i="2"/>
  <c r="BR83" i="2"/>
  <c r="CI83" i="2" s="1" a="1"/>
  <c r="CI83" i="2" s="1"/>
  <c r="CJ83" i="2" s="1" a="1"/>
  <c r="CJ83" i="2" s="1"/>
  <c r="CK83" i="2" s="1" a="1"/>
  <c r="CK83" i="2" s="1"/>
  <c r="CL83" i="2" s="1" a="1"/>
  <c r="CL83" i="2" s="1"/>
  <c r="A84" i="2" a="1"/>
  <c r="A84" i="2" s="1"/>
  <c r="O88" i="2"/>
  <c r="S86" i="2"/>
  <c r="O86" i="2" s="1"/>
  <c r="AH88" i="2"/>
  <c r="AG88" i="2"/>
  <c r="BD86" i="2"/>
  <c r="CQ88" i="2"/>
  <c r="DA86" i="2"/>
  <c r="CQ86" i="2" s="1"/>
  <c r="BA92" i="2"/>
  <c r="CN95" i="2"/>
  <c r="CR94" i="2"/>
  <c r="CZ94" i="2"/>
  <c r="CZ93" i="2" s="1"/>
  <c r="CP95" i="2"/>
  <c r="CH93" i="2"/>
  <c r="AN106" i="2"/>
  <c r="AN103" i="2" s="1"/>
  <c r="AG108" i="2"/>
  <c r="CM111" i="2"/>
  <c r="DE111" i="2" s="1"/>
  <c r="BR112" i="2"/>
  <c r="CI112" i="2" s="1" a="1"/>
  <c r="CI112" i="2" s="1"/>
  <c r="CJ112" i="2" s="1" a="1"/>
  <c r="CJ112" i="2" s="1"/>
  <c r="CK112" i="2" s="1" a="1"/>
  <c r="CK112" i="2" s="1"/>
  <c r="CL112" i="2" s="1" a="1"/>
  <c r="CL112" i="2" s="1"/>
  <c r="AG119" i="2"/>
  <c r="AR140" i="2"/>
  <c r="AR193" i="2" s="1"/>
  <c r="BF140" i="2"/>
  <c r="BJ140" i="2"/>
  <c r="BJ193" i="2" s="1"/>
  <c r="BN140" i="2"/>
  <c r="BD140" i="2" s="1"/>
  <c r="CD140" i="2"/>
  <c r="CD193" i="2" s="1"/>
  <c r="O124" i="2"/>
  <c r="S120" i="2"/>
  <c r="S118" i="2" s="1"/>
  <c r="S136" i="2" s="1"/>
  <c r="S145" i="2"/>
  <c r="S198" i="2" s="1"/>
  <c r="W120" i="2"/>
  <c r="W145" i="2"/>
  <c r="W198" i="2" s="1"/>
  <c r="BU124" i="2"/>
  <c r="CC145" i="2"/>
  <c r="AJ127" i="2"/>
  <c r="AF129" i="2"/>
  <c r="AN127" i="2"/>
  <c r="AN125" i="2" s="1"/>
  <c r="AG129" i="2"/>
  <c r="S180" i="2"/>
  <c r="O182" i="2"/>
  <c r="P29" i="2"/>
  <c r="S55" i="2"/>
  <c r="S53" i="2" s="1"/>
  <c r="S50" i="2" s="1"/>
  <c r="S27" i="2"/>
  <c r="AZ27" i="2"/>
  <c r="AZ55" i="2"/>
  <c r="AZ53" i="2" s="1"/>
  <c r="AZ24" i="2" s="1"/>
  <c r="AZ23" i="2" s="1"/>
  <c r="AZ85" i="2" s="1"/>
  <c r="BC57" i="2"/>
  <c r="BJ28" i="2"/>
  <c r="BC28" i="2" s="1"/>
  <c r="BT57" i="2"/>
  <c r="BZ28" i="2"/>
  <c r="BT28" i="2" s="1"/>
  <c r="CP69" i="2"/>
  <c r="CZ67" i="2"/>
  <c r="CZ65" i="2" s="1"/>
  <c r="G83" i="2"/>
  <c r="G80" i="2"/>
  <c r="BI106" i="2"/>
  <c r="BC108" i="2"/>
  <c r="BV122" i="2"/>
  <c r="CG143" i="2"/>
  <c r="CG196" i="2" s="1"/>
  <c r="BT123" i="2"/>
  <c r="CD144" i="2"/>
  <c r="CD197" i="2" s="1"/>
  <c r="CD120" i="2"/>
  <c r="CD141" i="2" s="1"/>
  <c r="CD194" i="2" s="1"/>
  <c r="A92" i="2"/>
  <c r="A87" i="2"/>
  <c r="A83" i="2"/>
  <c r="A80" i="2"/>
  <c r="A76" i="2" a="1"/>
  <c r="A76" i="2" s="1"/>
  <c r="A67" i="2"/>
  <c r="A68" i="2"/>
  <c r="A63" i="2" a="1"/>
  <c r="A63" i="2" s="1"/>
  <c r="A49" i="2"/>
  <c r="A23" i="2" a="1"/>
  <c r="A23" i="2" s="1"/>
  <c r="A22" i="2" a="1"/>
  <c r="A22" i="2" s="1"/>
  <c r="A41" i="2" a="1"/>
  <c r="A41" i="2" s="1"/>
  <c r="BE22" i="2"/>
  <c r="BE203" i="2" s="1"/>
  <c r="A21" i="2" a="1"/>
  <c r="A21" i="2" s="1"/>
  <c r="AH22" i="2"/>
  <c r="AH203" i="2" s="1"/>
  <c r="CP22" i="2"/>
  <c r="CP203" i="2" s="1"/>
  <c r="BF27" i="2"/>
  <c r="BB27" i="2" s="1"/>
  <c r="DB32" i="2"/>
  <c r="DB31" i="2" s="1"/>
  <c r="CQ34" i="2"/>
  <c r="CM35" i="2"/>
  <c r="DF35" i="2" s="1" a="1"/>
  <c r="DF35" i="2" s="1"/>
  <c r="DG35" i="2" s="1" a="1"/>
  <c r="DG35" i="2" s="1"/>
  <c r="DH35" i="2" s="1" a="1"/>
  <c r="DH35" i="2" s="1"/>
  <c r="DI35" i="2" s="1" a="1"/>
  <c r="DI35" i="2" s="1"/>
  <c r="U31" i="2"/>
  <c r="R34" i="2"/>
  <c r="BR42" i="2"/>
  <c r="CI42" i="2" s="1" a="1"/>
  <c r="CI42" i="2" s="1"/>
  <c r="CJ42" i="2" s="1" a="1"/>
  <c r="CJ42" i="2" s="1"/>
  <c r="CK42" i="2" s="1" a="1"/>
  <c r="CK42" i="2" s="1"/>
  <c r="CL42" i="2" s="1" a="1"/>
  <c r="CL42" i="2" s="1"/>
  <c r="CM42" i="2"/>
  <c r="DF42" i="2" s="1" a="1"/>
  <c r="DF42" i="2" s="1"/>
  <c r="DG42" i="2" s="1" a="1"/>
  <c r="DG42" i="2" s="1"/>
  <c r="DH42" i="2" s="1" a="1"/>
  <c r="DH42" i="2" s="1"/>
  <c r="DI42" i="2" s="1" a="1"/>
  <c r="DI42" i="2" s="1"/>
  <c r="AI43" i="2"/>
  <c r="AS41" i="2"/>
  <c r="AI41" i="2" s="1"/>
  <c r="CX41" i="2"/>
  <c r="CP43" i="2"/>
  <c r="CM44" i="2"/>
  <c r="BR46" i="2"/>
  <c r="CI46" i="2" s="1" a="1"/>
  <c r="CI46" i="2" s="1"/>
  <c r="CJ46" i="2" s="1" a="1"/>
  <c r="CJ46" i="2" s="1"/>
  <c r="CK46" i="2" s="1" a="1"/>
  <c r="CK46" i="2" s="1"/>
  <c r="CL46" i="2" s="1" a="1"/>
  <c r="CL46" i="2" s="1"/>
  <c r="BS52" i="2"/>
  <c r="BT52" i="2"/>
  <c r="CN52" i="2"/>
  <c r="CO52" i="2"/>
  <c r="O54" i="2"/>
  <c r="T25" i="2"/>
  <c r="X25" i="2"/>
  <c r="P25" i="2" s="1"/>
  <c r="AY55" i="2"/>
  <c r="AY53" i="2" s="1"/>
  <c r="CE55" i="2"/>
  <c r="CE53" i="2" s="1"/>
  <c r="CE50" i="2" s="1"/>
  <c r="P56" i="2"/>
  <c r="AD27" i="2"/>
  <c r="AD55" i="2"/>
  <c r="AD53" i="2" s="1"/>
  <c r="AD50" i="2" s="1"/>
  <c r="AL55" i="2"/>
  <c r="AL53" i="2" s="1"/>
  <c r="AH27" i="2"/>
  <c r="BL55" i="2"/>
  <c r="BD56" i="2"/>
  <c r="CA55" i="2"/>
  <c r="CA53" i="2" s="1"/>
  <c r="CA50" i="2" s="1"/>
  <c r="R57" i="2"/>
  <c r="P57" i="2"/>
  <c r="AF58" i="2"/>
  <c r="AV29" i="2"/>
  <c r="DD29" i="2" s="1"/>
  <c r="BB29" i="2"/>
  <c r="BD58" i="2"/>
  <c r="BN29" i="2"/>
  <c r="BD29" i="2" s="1"/>
  <c r="BT58" i="2"/>
  <c r="CP58" i="2"/>
  <c r="CX29" i="2"/>
  <c r="CP29" i="2" s="1"/>
  <c r="R30" i="2"/>
  <c r="AF59" i="2"/>
  <c r="BC59" i="2"/>
  <c r="M64" i="2"/>
  <c r="CF67" i="2"/>
  <c r="BV67" i="2" s="1"/>
  <c r="CO67" i="2"/>
  <c r="BJ64" i="2"/>
  <c r="BN64" i="2"/>
  <c r="CH64" i="2"/>
  <c r="BA74" i="2"/>
  <c r="CQ75" i="2"/>
  <c r="AP77" i="2"/>
  <c r="AP75" i="2" s="1"/>
  <c r="AH75" i="2" s="1"/>
  <c r="AH79" i="2"/>
  <c r="AI77" i="2"/>
  <c r="BD79" i="2"/>
  <c r="BL77" i="2"/>
  <c r="BL75" i="2" s="1"/>
  <c r="BT79" i="2"/>
  <c r="BV79" i="2"/>
  <c r="CN79" i="2"/>
  <c r="CR77" i="2"/>
  <c r="CR75" i="2" s="1"/>
  <c r="AE82" i="2"/>
  <c r="G88" i="2"/>
  <c r="G92" i="2" s="1"/>
  <c r="G87" i="2"/>
  <c r="AB86" i="2"/>
  <c r="R88" i="2"/>
  <c r="CP94" i="2"/>
  <c r="AB94" i="2"/>
  <c r="R95" i="2"/>
  <c r="AI95" i="2"/>
  <c r="BG94" i="2"/>
  <c r="BG93" i="2" s="1"/>
  <c r="BK94" i="2"/>
  <c r="BK93" i="2" s="1"/>
  <c r="BE95" i="2"/>
  <c r="BX94" i="2"/>
  <c r="BS94" i="2" s="1"/>
  <c r="CB94" i="2"/>
  <c r="CB93" i="2" s="1"/>
  <c r="BV95" i="2"/>
  <c r="CA141" i="2"/>
  <c r="CA118" i="2"/>
  <c r="CA139" i="2" s="1"/>
  <c r="CA142" i="2"/>
  <c r="CA195" i="2" s="1"/>
  <c r="BT121" i="2"/>
  <c r="CE142" i="2"/>
  <c r="CE195" i="2" s="1"/>
  <c r="CE120" i="2"/>
  <c r="CE141" i="2" s="1"/>
  <c r="CE194" i="2" s="1"/>
  <c r="CU142" i="2"/>
  <c r="CU120" i="2"/>
  <c r="CU118" i="2" s="1"/>
  <c r="AN144" i="2"/>
  <c r="AN197" i="2" s="1"/>
  <c r="AG123" i="2"/>
  <c r="DB144" i="2"/>
  <c r="CQ123" i="2"/>
  <c r="BD124" i="2"/>
  <c r="CX143" i="2"/>
  <c r="CX196" i="2" s="1"/>
  <c r="CP196" i="2" s="1"/>
  <c r="BM145" i="2"/>
  <c r="BM198" i="2" s="1"/>
  <c r="G151" i="2"/>
  <c r="G150" i="2"/>
  <c r="CO156" i="2"/>
  <c r="CM161" i="2"/>
  <c r="DF161" i="2" s="1" a="1"/>
  <c r="DF161" i="2" s="1"/>
  <c r="DG161" i="2" s="1" a="1"/>
  <c r="DG161" i="2" s="1"/>
  <c r="DH161" i="2" s="1" a="1"/>
  <c r="DH161" i="2" s="1"/>
  <c r="DI161" i="2" s="1" a="1"/>
  <c r="DI161" i="2" s="1"/>
  <c r="N33" i="2"/>
  <c r="BA35" i="2"/>
  <c r="AD31" i="2"/>
  <c r="AH36" i="2"/>
  <c r="CG31" i="2"/>
  <c r="N37" i="2"/>
  <c r="CM37" i="2"/>
  <c r="DF37" i="2" s="1" a="1"/>
  <c r="DF37" i="2" s="1"/>
  <c r="DG37" i="2" s="1" a="1"/>
  <c r="DG37" i="2" s="1"/>
  <c r="DH37" i="2" s="1" a="1"/>
  <c r="DH37" i="2" s="1"/>
  <c r="DI37" i="2" s="1" a="1"/>
  <c r="DI37" i="2" s="1"/>
  <c r="BR39" i="2"/>
  <c r="CI39" i="2" s="1" a="1"/>
  <c r="CI39" i="2" s="1"/>
  <c r="CJ39" i="2" s="1" a="1"/>
  <c r="CJ39" i="2" s="1"/>
  <c r="CK39" i="2" s="1" a="1"/>
  <c r="CK39" i="2" s="1"/>
  <c r="CL39" i="2" s="1" a="1"/>
  <c r="CL39" i="2" s="1"/>
  <c r="Y41" i="2"/>
  <c r="BR44" i="2"/>
  <c r="CI44" i="2" s="1" a="1"/>
  <c r="CI44" i="2" s="1"/>
  <c r="CJ44" i="2" s="1" a="1"/>
  <c r="CJ44" i="2" s="1"/>
  <c r="CK44" i="2" s="1" a="1"/>
  <c r="CK44" i="2" s="1"/>
  <c r="CL44" i="2" s="1" a="1"/>
  <c r="CL44" i="2" s="1"/>
  <c r="P45" i="2"/>
  <c r="V43" i="2"/>
  <c r="V41" i="2" s="1"/>
  <c r="AH45" i="2"/>
  <c r="BD41" i="2"/>
  <c r="BV43" i="2"/>
  <c r="CN43" i="2"/>
  <c r="CR41" i="2"/>
  <c r="CN41" i="2" s="1"/>
  <c r="BA46" i="2"/>
  <c r="CM46" i="2"/>
  <c r="DF46" i="2" s="1" a="1"/>
  <c r="DF46" i="2" s="1"/>
  <c r="DG46" i="2" s="1" a="1"/>
  <c r="DG46" i="2" s="1"/>
  <c r="DH46" i="2" s="1" a="1"/>
  <c r="DH46" i="2" s="1"/>
  <c r="DI46" i="2" s="1" a="1"/>
  <c r="DI46" i="2" s="1"/>
  <c r="CM47" i="2"/>
  <c r="DF47" i="2" s="1" a="1"/>
  <c r="DF47" i="2" s="1"/>
  <c r="DG47" i="2" s="1" a="1"/>
  <c r="DG47" i="2" s="1"/>
  <c r="DH47" i="2" s="1" a="1"/>
  <c r="DH47" i="2" s="1"/>
  <c r="DI47" i="2" s="1" a="1"/>
  <c r="DI47" i="2" s="1"/>
  <c r="CM49" i="2"/>
  <c r="DF49" i="2" s="1" a="1"/>
  <c r="DF49" i="2" s="1"/>
  <c r="DG49" i="2" s="1" a="1"/>
  <c r="DG49" i="2" s="1"/>
  <c r="DH49" i="2" s="1" a="1"/>
  <c r="DH49" i="2" s="1"/>
  <c r="DI49" i="2" s="1" a="1"/>
  <c r="DI49" i="2" s="1"/>
  <c r="CY50" i="2"/>
  <c r="K53" i="2"/>
  <c r="K50" i="2" s="1"/>
  <c r="CN54" i="2"/>
  <c r="CV25" i="2"/>
  <c r="L55" i="2"/>
  <c r="L26" i="2" s="1"/>
  <c r="O56" i="2"/>
  <c r="P27" i="2"/>
  <c r="AB55" i="2"/>
  <c r="AB53" i="2" s="1"/>
  <c r="AF56" i="2"/>
  <c r="AN55" i="2"/>
  <c r="AR55" i="2"/>
  <c r="AR26" i="2" s="1"/>
  <c r="AF57" i="2"/>
  <c r="AJ28" i="2"/>
  <c r="AF28" i="2" s="1"/>
  <c r="AH58" i="2"/>
  <c r="BE58" i="2"/>
  <c r="BP29" i="2"/>
  <c r="BE29" i="2" s="1"/>
  <c r="BZ30" i="2"/>
  <c r="BT30" i="2" s="1"/>
  <c r="BT59" i="2"/>
  <c r="CG64" i="2"/>
  <c r="DC64" i="2"/>
  <c r="AE66" i="2"/>
  <c r="AR64" i="2"/>
  <c r="BK64" i="2"/>
  <c r="R69" i="2"/>
  <c r="AB67" i="2"/>
  <c r="R67" i="2" s="1"/>
  <c r="AF69" i="2"/>
  <c r="AE70" i="2"/>
  <c r="N71" i="2"/>
  <c r="AE72" i="2"/>
  <c r="BA78" i="2"/>
  <c r="AE80" i="2"/>
  <c r="BS86" i="2"/>
  <c r="M94" i="2"/>
  <c r="M93" i="2" s="1"/>
  <c r="U94" i="2"/>
  <c r="U93" i="2" s="1"/>
  <c r="Y94" i="2"/>
  <c r="AC94" i="2"/>
  <c r="AC93" i="2" s="1"/>
  <c r="AL94" i="2"/>
  <c r="AL93" i="2" s="1"/>
  <c r="AP94" i="2"/>
  <c r="AH99" i="2"/>
  <c r="AD93" i="2"/>
  <c r="CQ110" i="2"/>
  <c r="DA108" i="2"/>
  <c r="DA106" i="2" s="1"/>
  <c r="O119" i="2"/>
  <c r="W140" i="2"/>
  <c r="W193" i="2" s="1"/>
  <c r="P119" i="2"/>
  <c r="AA140" i="2"/>
  <c r="AA193" i="2" s="1"/>
  <c r="CT140" i="2"/>
  <c r="CT193" i="2" s="1"/>
  <c r="CN119" i="2"/>
  <c r="DB140" i="2"/>
  <c r="DB193" i="2" s="1"/>
  <c r="AJ120" i="2"/>
  <c r="AJ141" i="2" s="1"/>
  <c r="AN120" i="2"/>
  <c r="AN141" i="2" s="1"/>
  <c r="AG121" i="2"/>
  <c r="AR120" i="2"/>
  <c r="AR141" i="2" s="1"/>
  <c r="AR142" i="2"/>
  <c r="AR195" i="2" s="1"/>
  <c r="AW195" i="2"/>
  <c r="BJ142" i="2"/>
  <c r="BJ120" i="2"/>
  <c r="BJ141" i="2" s="1"/>
  <c r="BZ142" i="2"/>
  <c r="BZ195" i="2" s="1"/>
  <c r="BZ120" i="2"/>
  <c r="CD195" i="2"/>
  <c r="CH195" i="2"/>
  <c r="DB142" i="2"/>
  <c r="DB120" i="2"/>
  <c r="DB141" i="2" s="1"/>
  <c r="R122" i="2"/>
  <c r="AB143" i="2"/>
  <c r="AB196" i="2" s="1"/>
  <c r="R196" i="2" s="1"/>
  <c r="BB122" i="2"/>
  <c r="BF143" i="2"/>
  <c r="BF196" i="2" s="1"/>
  <c r="BB196" i="2" s="1"/>
  <c r="BT122" i="2"/>
  <c r="BZ143" i="2"/>
  <c r="BT143" i="2" s="1"/>
  <c r="BX145" i="2"/>
  <c r="BS145" i="2" s="1"/>
  <c r="BS124" i="2"/>
  <c r="CW145" i="2"/>
  <c r="CW198" i="2" s="1"/>
  <c r="CW120" i="2"/>
  <c r="DA145" i="2"/>
  <c r="CQ145" i="2" s="1"/>
  <c r="CQ124" i="2"/>
  <c r="U146" i="2"/>
  <c r="CV168" i="2"/>
  <c r="CV165" i="2" s="1"/>
  <c r="U170" i="2"/>
  <c r="U168" i="2" s="1"/>
  <c r="Y170" i="2"/>
  <c r="Y168" i="2" s="1"/>
  <c r="AC170" i="2"/>
  <c r="AC168" i="2" s="1"/>
  <c r="CM89" i="2"/>
  <c r="DE89" i="2" s="1"/>
  <c r="BA90" i="2"/>
  <c r="BR91" i="2"/>
  <c r="CI91" i="2" s="1" a="1"/>
  <c r="CI91" i="2" s="1"/>
  <c r="CJ91" i="2" s="1" a="1"/>
  <c r="CJ91" i="2" s="1"/>
  <c r="CK91" i="2" s="1" a="1"/>
  <c r="CK91" i="2" s="1"/>
  <c r="CL91" i="2" s="1" a="1"/>
  <c r="CL91" i="2" s="1"/>
  <c r="CM91" i="2"/>
  <c r="DF91" i="2" s="1" a="1"/>
  <c r="DF91" i="2" s="1"/>
  <c r="DG91" i="2" s="1" a="1"/>
  <c r="DG91" i="2" s="1"/>
  <c r="DH91" i="2" s="1" a="1"/>
  <c r="DH91" i="2" s="1"/>
  <c r="DI91" i="2" s="1" a="1"/>
  <c r="DI91" i="2" s="1"/>
  <c r="AE92" i="2"/>
  <c r="BJ93" i="2"/>
  <c r="P95" i="2"/>
  <c r="V94" i="2"/>
  <c r="Q95" i="2"/>
  <c r="BQ93" i="2"/>
  <c r="R108" i="2"/>
  <c r="AE109" i="2"/>
  <c r="AX93" i="2"/>
  <c r="BF108" i="2"/>
  <c r="BF106" i="2" s="1"/>
  <c r="BB110" i="2"/>
  <c r="AE113" i="2"/>
  <c r="CM114" i="2"/>
  <c r="DE114" i="2" s="1"/>
  <c r="AC193" i="2"/>
  <c r="R140" i="2"/>
  <c r="AS140" i="2"/>
  <c r="AS193" i="2" s="1"/>
  <c r="AI119" i="2"/>
  <c r="BW193" i="2"/>
  <c r="CE140" i="2"/>
  <c r="P195" i="2"/>
  <c r="BH120" i="2"/>
  <c r="BH141" i="2" s="1"/>
  <c r="BH142" i="2"/>
  <c r="BH195" i="2" s="1"/>
  <c r="BL120" i="2"/>
  <c r="BL141" i="2" s="1"/>
  <c r="CZ120" i="2"/>
  <c r="CZ118" i="2" s="1"/>
  <c r="CZ142" i="2"/>
  <c r="CZ195" i="2" s="1"/>
  <c r="M196" i="2"/>
  <c r="BW144" i="2"/>
  <c r="BW197" i="2" s="1"/>
  <c r="BS123" i="2"/>
  <c r="CE197" i="2"/>
  <c r="CY197" i="2"/>
  <c r="L198" i="2"/>
  <c r="U198" i="2"/>
  <c r="Y198" i="2"/>
  <c r="R124" i="2"/>
  <c r="AL198" i="2"/>
  <c r="AT198" i="2"/>
  <c r="AY198" i="2"/>
  <c r="BJ198" i="2"/>
  <c r="BN198" i="2"/>
  <c r="AE128" i="2"/>
  <c r="BV149" i="2"/>
  <c r="BA153" i="2"/>
  <c r="O160" i="2"/>
  <c r="S158" i="2"/>
  <c r="O158" i="2" s="1"/>
  <c r="AG184" i="2"/>
  <c r="AM182" i="2"/>
  <c r="BA20" i="2"/>
  <c r="BT22" i="2"/>
  <c r="BT203" i="2" s="1"/>
  <c r="BT27" i="2"/>
  <c r="BR33" i="2"/>
  <c r="CI33" i="2" s="1" a="1"/>
  <c r="CI33" i="2" s="1"/>
  <c r="CJ33" i="2" s="1" a="1"/>
  <c r="CJ33" i="2" s="1"/>
  <c r="CK33" i="2" s="1" a="1"/>
  <c r="CK33" i="2" s="1"/>
  <c r="CL33" i="2" s="1" a="1"/>
  <c r="CL33" i="2" s="1"/>
  <c r="AZ31" i="2"/>
  <c r="CX26" i="2"/>
  <c r="CQ36" i="2"/>
  <c r="BA39" i="2"/>
  <c r="N40" i="2"/>
  <c r="AE44" i="2"/>
  <c r="AG45" i="2"/>
  <c r="AI45" i="2"/>
  <c r="BR47" i="2"/>
  <c r="CI47" i="2" s="1" a="1"/>
  <c r="CI47" i="2" s="1"/>
  <c r="CJ47" i="2" s="1" a="1"/>
  <c r="CJ47" i="2" s="1"/>
  <c r="CK47" i="2" s="1" a="1"/>
  <c r="CK47" i="2" s="1"/>
  <c r="CL47" i="2" s="1" a="1"/>
  <c r="CL47" i="2" s="1"/>
  <c r="BA48" i="2"/>
  <c r="CM48" i="2"/>
  <c r="AX55" i="2"/>
  <c r="AX26" i="2" s="1"/>
  <c r="BS56" i="2"/>
  <c r="BR56" i="2" s="1"/>
  <c r="CI56" i="2" s="1" a="1"/>
  <c r="CI56" i="2" s="1"/>
  <c r="CJ56" i="2" s="1" a="1"/>
  <c r="CJ56" i="2" s="1"/>
  <c r="CK56" i="2" s="1" a="1"/>
  <c r="CK56" i="2" s="1"/>
  <c r="CL56" i="2" s="1" a="1"/>
  <c r="CL56" i="2" s="1"/>
  <c r="CB55" i="2"/>
  <c r="CB53" i="2" s="1"/>
  <c r="BS58" i="2"/>
  <c r="BT29" i="2"/>
  <c r="BV58" i="2"/>
  <c r="BR58" i="2" s="1"/>
  <c r="CI58" i="2" s="1" a="1"/>
  <c r="CI58" i="2" s="1"/>
  <c r="CJ58" i="2" s="1" a="1"/>
  <c r="CJ58" i="2" s="1"/>
  <c r="CK58" i="2" s="1" a="1"/>
  <c r="CK58" i="2" s="1"/>
  <c r="CL58" i="2" s="1" a="1"/>
  <c r="CL58" i="2" s="1"/>
  <c r="CN58" i="2"/>
  <c r="CO58" i="2"/>
  <c r="AV59" i="2"/>
  <c r="DD59" i="2" s="1"/>
  <c r="BB59" i="2"/>
  <c r="BA59" i="2" s="1"/>
  <c r="CQ59" i="2"/>
  <c r="CE64" i="2"/>
  <c r="BE67" i="2"/>
  <c r="CM68" i="2"/>
  <c r="DF68" i="2" s="1" a="1"/>
  <c r="DF68" i="2" s="1"/>
  <c r="DG68" i="2" s="1" a="1"/>
  <c r="DG68" i="2" s="1"/>
  <c r="DH68" i="2" s="1" a="1"/>
  <c r="DH68" i="2" s="1"/>
  <c r="DI68" i="2" s="1" a="1"/>
  <c r="DI68" i="2" s="1"/>
  <c r="CO69" i="2"/>
  <c r="BR70" i="2"/>
  <c r="CI70" i="2" s="1" a="1"/>
  <c r="CI70" i="2" s="1"/>
  <c r="CJ70" i="2" s="1" a="1"/>
  <c r="CJ70" i="2" s="1"/>
  <c r="CK70" i="2" s="1" a="1"/>
  <c r="CK70" i="2" s="1"/>
  <c r="CL70" i="2" s="1" a="1"/>
  <c r="CL70" i="2" s="1"/>
  <c r="CM71" i="2"/>
  <c r="DF71" i="2" s="1" a="1"/>
  <c r="DF71" i="2" s="1"/>
  <c r="DG71" i="2" s="1" a="1"/>
  <c r="DG71" i="2" s="1"/>
  <c r="DH71" i="2" s="1" a="1"/>
  <c r="DH71" i="2" s="1"/>
  <c r="DI71" i="2" s="1" a="1"/>
  <c r="DI71" i="2" s="1"/>
  <c r="N72" i="2"/>
  <c r="BR73" i="2"/>
  <c r="CI73" i="2" s="1" a="1"/>
  <c r="CI73" i="2" s="1"/>
  <c r="CJ73" i="2" s="1" a="1"/>
  <c r="CJ73" i="2" s="1"/>
  <c r="CK73" i="2" s="1" a="1"/>
  <c r="CK73" i="2" s="1"/>
  <c r="CL73" i="2" s="1" a="1"/>
  <c r="CL73" i="2" s="1"/>
  <c r="N74" i="2"/>
  <c r="BA76" i="2"/>
  <c r="CM76" i="2"/>
  <c r="DE76" i="2" s="1"/>
  <c r="AE78" i="2"/>
  <c r="R79" i="2"/>
  <c r="AG79" i="2"/>
  <c r="BA80" i="2"/>
  <c r="BA81" i="2"/>
  <c r="BA82" i="2"/>
  <c r="BA83" i="2"/>
  <c r="BU86" i="2"/>
  <c r="CN86" i="2"/>
  <c r="N87" i="2"/>
  <c r="CM87" i="2"/>
  <c r="DF87" i="2" s="1" a="1"/>
  <c r="DF87" i="2" s="1"/>
  <c r="DG87" i="2" s="1" a="1"/>
  <c r="DG87" i="2" s="1"/>
  <c r="DH87" i="2" s="1" a="1"/>
  <c r="DH87" i="2" s="1"/>
  <c r="DI87" i="2" s="1" a="1"/>
  <c r="DI87" i="2" s="1"/>
  <c r="V86" i="2"/>
  <c r="P86" i="2" s="1"/>
  <c r="P88" i="2"/>
  <c r="BE86" i="2"/>
  <c r="BS88" i="2"/>
  <c r="BR88" i="2" s="1"/>
  <c r="CI88" i="2" s="1" a="1"/>
  <c r="CI88" i="2" s="1"/>
  <c r="CJ88" i="2" s="1" a="1"/>
  <c r="CJ88" i="2" s="1"/>
  <c r="CK88" i="2" s="1" a="1"/>
  <c r="CK88" i="2" s="1"/>
  <c r="CL88" i="2" s="1" a="1"/>
  <c r="CL88" i="2" s="1"/>
  <c r="CN88" i="2"/>
  <c r="BR89" i="2"/>
  <c r="CI89" i="2" s="1" a="1"/>
  <c r="CI89" i="2" s="1"/>
  <c r="CJ89" i="2" s="1" a="1"/>
  <c r="CJ89" i="2" s="1"/>
  <c r="CK89" i="2" s="1" a="1"/>
  <c r="CK89" i="2" s="1"/>
  <c r="CL89" i="2" s="1" a="1"/>
  <c r="CL89" i="2" s="1"/>
  <c r="AE91" i="2"/>
  <c r="AF95" i="2"/>
  <c r="AE95" i="2" s="1"/>
  <c r="AN94" i="2"/>
  <c r="AN93" i="2" s="1"/>
  <c r="AR94" i="2"/>
  <c r="AR93" i="2" s="1"/>
  <c r="BB95" i="2"/>
  <c r="BC95" i="2"/>
  <c r="CQ95" i="2"/>
  <c r="DB94" i="2"/>
  <c r="DB93" i="2" s="1"/>
  <c r="AO94" i="2"/>
  <c r="AS94" i="2"/>
  <c r="BB99" i="2"/>
  <c r="BS99" i="2"/>
  <c r="CA94" i="2"/>
  <c r="CA93" i="2" s="1"/>
  <c r="BU99" i="2"/>
  <c r="BR109" i="2"/>
  <c r="CI109" i="2" s="1" a="1"/>
  <c r="CI109" i="2" s="1"/>
  <c r="CJ109" i="2" s="1" a="1"/>
  <c r="CJ109" i="2" s="1"/>
  <c r="CK109" i="2" s="1" a="1"/>
  <c r="CK109" i="2" s="1"/>
  <c r="CL109" i="2" s="1" a="1"/>
  <c r="CL109" i="2" s="1"/>
  <c r="CO110" i="2"/>
  <c r="CY93" i="2"/>
  <c r="BA112" i="2"/>
  <c r="BR113" i="2"/>
  <c r="CI113" i="2" s="1" a="1"/>
  <c r="CI113" i="2" s="1"/>
  <c r="CJ113" i="2" s="1" a="1"/>
  <c r="CJ113" i="2" s="1"/>
  <c r="CK113" i="2" s="1" a="1"/>
  <c r="CK113" i="2" s="1"/>
  <c r="CL113" i="2" s="1" a="1"/>
  <c r="CL113" i="2" s="1"/>
  <c r="CM113" i="2"/>
  <c r="DF113" i="2" s="1" a="1"/>
  <c r="DF113" i="2" s="1"/>
  <c r="DG113" i="2" s="1" a="1"/>
  <c r="DG113" i="2" s="1"/>
  <c r="DH113" i="2" s="1" a="1"/>
  <c r="DH113" i="2" s="1"/>
  <c r="DI113" i="2" s="1" a="1"/>
  <c r="DI113" i="2" s="1"/>
  <c r="BL118" i="2"/>
  <c r="BL139" i="2" s="1"/>
  <c r="BL192" i="2" s="1"/>
  <c r="O121" i="2"/>
  <c r="AA120" i="2"/>
  <c r="AA141" i="2" s="1"/>
  <c r="CN122" i="2"/>
  <c r="CO122" i="2"/>
  <c r="AH123" i="2"/>
  <c r="CV197" i="2"/>
  <c r="CZ197" i="2"/>
  <c r="M198" i="2"/>
  <c r="AE126" i="2"/>
  <c r="P125" i="2"/>
  <c r="CM128" i="2"/>
  <c r="G129" i="2"/>
  <c r="G131" i="2" s="1"/>
  <c r="BU125" i="2"/>
  <c r="CP125" i="2"/>
  <c r="CW143" i="2"/>
  <c r="CO143" i="2" s="1"/>
  <c r="AQ144" i="2"/>
  <c r="AQ197" i="2" s="1"/>
  <c r="BR150" i="2"/>
  <c r="CI150" i="2" s="1" a="1"/>
  <c r="CI150" i="2" s="1"/>
  <c r="CJ150" i="2" s="1" a="1"/>
  <c r="CJ150" i="2" s="1"/>
  <c r="CK150" i="2" s="1" a="1"/>
  <c r="CK150" i="2" s="1"/>
  <c r="CL150" i="2" s="1" a="1"/>
  <c r="CL150" i="2" s="1"/>
  <c r="BA181" i="2"/>
  <c r="BR181" i="2"/>
  <c r="CI181" i="2" s="1" a="1"/>
  <c r="CI181" i="2" s="1"/>
  <c r="CJ181" i="2" s="1" a="1"/>
  <c r="CJ181" i="2" s="1"/>
  <c r="CK181" i="2" s="1" a="1"/>
  <c r="CK181" i="2" s="1"/>
  <c r="CL181" i="2" s="1" a="1"/>
  <c r="CL181" i="2" s="1"/>
  <c r="BB184" i="2"/>
  <c r="BA130" i="2"/>
  <c r="CA198" i="2"/>
  <c r="AV149" i="2"/>
  <c r="DD149" i="2" s="1"/>
  <c r="BY146" i="2"/>
  <c r="AE150" i="2"/>
  <c r="AV151" i="2"/>
  <c r="DD151" i="2" s="1"/>
  <c r="BC151" i="2"/>
  <c r="BV151" i="2"/>
  <c r="BR152" i="2"/>
  <c r="CI152" i="2" s="1" a="1"/>
  <c r="CI152" i="2" s="1"/>
  <c r="CJ152" i="2" s="1" a="1"/>
  <c r="CJ152" i="2" s="1"/>
  <c r="CK152" i="2" s="1" a="1"/>
  <c r="CK152" i="2" s="1"/>
  <c r="CL152" i="2" s="1" a="1"/>
  <c r="CL152" i="2" s="1"/>
  <c r="CM154" i="2"/>
  <c r="DF154" i="2" s="1" a="1"/>
  <c r="DF154" i="2" s="1"/>
  <c r="DG154" i="2" s="1" a="1"/>
  <c r="DG154" i="2" s="1"/>
  <c r="DH154" i="2" s="1" a="1"/>
  <c r="DH154" i="2" s="1"/>
  <c r="DI154" i="2" s="1" a="1"/>
  <c r="DI154" i="2" s="1"/>
  <c r="BR157" i="2"/>
  <c r="CI157" i="2" s="1" a="1"/>
  <c r="CI157" i="2" s="1"/>
  <c r="CJ157" i="2" s="1" a="1"/>
  <c r="CJ157" i="2" s="1"/>
  <c r="CK157" i="2" s="1" a="1"/>
  <c r="CK157" i="2" s="1"/>
  <c r="CL157" i="2" s="1" a="1"/>
  <c r="CL157" i="2" s="1"/>
  <c r="BE158" i="2"/>
  <c r="BA159" i="2"/>
  <c r="BA161" i="2"/>
  <c r="BA163" i="2"/>
  <c r="CG168" i="2"/>
  <c r="CG165" i="2" s="1"/>
  <c r="AF172" i="2"/>
  <c r="AR170" i="2"/>
  <c r="AR168" i="2" s="1"/>
  <c r="AR165" i="2" s="1"/>
  <c r="CB170" i="2"/>
  <c r="CB168" i="2" s="1"/>
  <c r="CB165" i="2" s="1"/>
  <c r="BH170" i="2"/>
  <c r="BH168" i="2" s="1"/>
  <c r="BH165" i="2" s="1"/>
  <c r="BR187" i="2"/>
  <c r="CI187" i="2" s="1" a="1"/>
  <c r="CI187" i="2" s="1"/>
  <c r="CJ187" i="2" s="1" a="1"/>
  <c r="CJ187" i="2" s="1"/>
  <c r="CK187" i="2" s="1" a="1"/>
  <c r="CK187" i="2" s="1"/>
  <c r="CL187" i="2" s="1" a="1"/>
  <c r="CL187" i="2" s="1"/>
  <c r="BA188" i="2"/>
  <c r="CM188" i="2"/>
  <c r="DF188" i="2" s="1" a="1"/>
  <c r="DF188" i="2" s="1"/>
  <c r="DG188" i="2" s="1" a="1"/>
  <c r="DG188" i="2" s="1"/>
  <c r="DH188" i="2" s="1" a="1"/>
  <c r="DH188" i="2" s="1"/>
  <c r="DI188" i="2" s="1" a="1"/>
  <c r="DI188" i="2" s="1"/>
  <c r="BD59" i="2"/>
  <c r="CN30" i="2"/>
  <c r="CP59" i="2"/>
  <c r="DB64" i="2"/>
  <c r="BR66" i="2"/>
  <c r="CI66" i="2" s="1" a="1"/>
  <c r="CI66" i="2" s="1"/>
  <c r="CJ66" i="2" s="1" a="1"/>
  <c r="CJ66" i="2" s="1"/>
  <c r="CK66" i="2" s="1" a="1"/>
  <c r="CK66" i="2" s="1"/>
  <c r="CL66" i="2" s="1" a="1"/>
  <c r="CL66" i="2" s="1"/>
  <c r="BR68" i="2"/>
  <c r="CI68" i="2" s="1" a="1"/>
  <c r="CI68" i="2" s="1"/>
  <c r="CJ68" i="2" s="1" a="1"/>
  <c r="CJ68" i="2" s="1"/>
  <c r="CK68" i="2" s="1" a="1"/>
  <c r="CK68" i="2" s="1"/>
  <c r="CL68" i="2" s="1" a="1"/>
  <c r="CL68" i="2" s="1"/>
  <c r="P67" i="2"/>
  <c r="AD64" i="2"/>
  <c r="AV69" i="2"/>
  <c r="DD69" i="2" s="1"/>
  <c r="BG64" i="2"/>
  <c r="BE69" i="2"/>
  <c r="CA64" i="2"/>
  <c r="CT64" i="2"/>
  <c r="N70" i="2"/>
  <c r="BR71" i="2"/>
  <c r="CI71" i="2" s="1" a="1"/>
  <c r="CI71" i="2" s="1"/>
  <c r="CJ71" i="2" s="1" a="1"/>
  <c r="CJ71" i="2" s="1"/>
  <c r="CK71" i="2" s="1" a="1"/>
  <c r="CK71" i="2" s="1"/>
  <c r="CL71" i="2" s="1" a="1"/>
  <c r="CL71" i="2" s="1"/>
  <c r="BR72" i="2"/>
  <c r="CI72" i="2" s="1" a="1"/>
  <c r="CI72" i="2" s="1"/>
  <c r="CJ72" i="2" s="1" a="1"/>
  <c r="CJ72" i="2" s="1"/>
  <c r="CK72" i="2" s="1" a="1"/>
  <c r="CK72" i="2" s="1"/>
  <c r="CL72" i="2" s="1" a="1"/>
  <c r="CL72" i="2" s="1"/>
  <c r="CM72" i="2"/>
  <c r="DF72" i="2" s="1" a="1"/>
  <c r="DF72" i="2" s="1"/>
  <c r="DG72" i="2" s="1" a="1"/>
  <c r="DG72" i="2" s="1"/>
  <c r="DH72" i="2" s="1" a="1"/>
  <c r="DH72" i="2" s="1"/>
  <c r="DI72" i="2" s="1" a="1"/>
  <c r="DI72" i="2" s="1"/>
  <c r="BR76" i="2"/>
  <c r="CI76" i="2" s="1" a="1"/>
  <c r="CI76" i="2" s="1"/>
  <c r="CJ76" i="2" s="1" a="1"/>
  <c r="CJ76" i="2" s="1"/>
  <c r="CK76" i="2" s="1" a="1"/>
  <c r="CK76" i="2" s="1"/>
  <c r="CL76" i="2" s="1" a="1"/>
  <c r="CL76" i="2" s="1"/>
  <c r="BR81" i="2"/>
  <c r="CI81" i="2" s="1" a="1"/>
  <c r="CI81" i="2" s="1"/>
  <c r="CJ81" i="2" s="1" a="1"/>
  <c r="CJ81" i="2" s="1"/>
  <c r="CK81" i="2" s="1" a="1"/>
  <c r="CK81" i="2" s="1"/>
  <c r="CL81" i="2" s="1" a="1"/>
  <c r="CL81" i="2" s="1"/>
  <c r="CM82" i="2"/>
  <c r="DF82" i="2" s="1" a="1"/>
  <c r="DF82" i="2" s="1"/>
  <c r="DG82" i="2" s="1" a="1"/>
  <c r="DG82" i="2" s="1"/>
  <c r="DH82" i="2" s="1" a="1"/>
  <c r="DH82" i="2" s="1"/>
  <c r="DI82" i="2" s="1" a="1"/>
  <c r="DI82" i="2" s="1"/>
  <c r="AE83" i="2"/>
  <c r="CM83" i="2"/>
  <c r="DF83" i="2" s="1" a="1"/>
  <c r="DF83" i="2" s="1"/>
  <c r="DG83" i="2" s="1" a="1"/>
  <c r="DG83" i="2" s="1"/>
  <c r="DH83" i="2" s="1" a="1"/>
  <c r="DH83" i="2" s="1"/>
  <c r="DI83" i="2" s="1" a="1"/>
  <c r="DI83" i="2" s="1"/>
  <c r="BR87" i="2"/>
  <c r="CI87" i="2" s="1" a="1"/>
  <c r="CI87" i="2" s="1"/>
  <c r="CJ87" i="2" s="1" a="1"/>
  <c r="CJ87" i="2" s="1"/>
  <c r="CK87" i="2" s="1" a="1"/>
  <c r="CK87" i="2" s="1"/>
  <c r="CL87" i="2" s="1" a="1"/>
  <c r="CL87" i="2" s="1"/>
  <c r="AV86" i="2"/>
  <c r="DD86" i="2" s="1"/>
  <c r="AE89" i="2"/>
  <c r="BR92" i="2"/>
  <c r="CI92" i="2" s="1" a="1"/>
  <c r="CI92" i="2" s="1"/>
  <c r="CJ92" i="2" s="1" a="1"/>
  <c r="CJ92" i="2" s="1"/>
  <c r="CK92" i="2" s="1" a="1"/>
  <c r="CK92" i="2" s="1"/>
  <c r="CL92" i="2" s="1" a="1"/>
  <c r="CL92" i="2" s="1"/>
  <c r="CM92" i="2"/>
  <c r="DF92" i="2" s="1" a="1"/>
  <c r="DF92" i="2" s="1"/>
  <c r="DG92" i="2" s="1" a="1"/>
  <c r="DG92" i="2" s="1"/>
  <c r="DH92" i="2" s="1" a="1"/>
  <c r="DH92" i="2" s="1"/>
  <c r="DI92" i="2" s="1" a="1"/>
  <c r="DI92" i="2" s="1"/>
  <c r="AA93" i="2"/>
  <c r="AH95" i="2"/>
  <c r="AU93" i="2"/>
  <c r="AZ93" i="2"/>
  <c r="AG99" i="2"/>
  <c r="BY94" i="2"/>
  <c r="CC94" i="2"/>
  <c r="BU94" i="2" s="1"/>
  <c r="CG94" i="2"/>
  <c r="CG93" i="2" s="1"/>
  <c r="CP99" i="2"/>
  <c r="AE107" i="2"/>
  <c r="N109" i="2"/>
  <c r="CM109" i="2"/>
  <c r="X93" i="2"/>
  <c r="R110" i="2"/>
  <c r="BH93" i="2"/>
  <c r="BV110" i="2"/>
  <c r="CN110" i="2"/>
  <c r="BA111" i="2"/>
  <c r="N112" i="2"/>
  <c r="N113" i="2"/>
  <c r="AE114" i="2"/>
  <c r="BY193" i="2"/>
  <c r="L120" i="2"/>
  <c r="L141" i="2" s="1"/>
  <c r="L194" i="2" s="1"/>
  <c r="AB195" i="2"/>
  <c r="R195" i="2" s="1"/>
  <c r="AM120" i="2"/>
  <c r="AZ120" i="2"/>
  <c r="AZ141" i="2" s="1"/>
  <c r="Z120" i="2"/>
  <c r="Z118" i="2" s="1"/>
  <c r="Z136" i="2" s="1"/>
  <c r="AP120" i="2"/>
  <c r="AP118" i="2" s="1"/>
  <c r="AT196" i="2"/>
  <c r="BY197" i="2"/>
  <c r="CG197" i="2"/>
  <c r="CS197" i="2"/>
  <c r="CW197" i="2"/>
  <c r="DA197" i="2"/>
  <c r="Z198" i="2"/>
  <c r="AD198" i="2"/>
  <c r="AQ198" i="2"/>
  <c r="AU198" i="2"/>
  <c r="BE124" i="2"/>
  <c r="BW198" i="2"/>
  <c r="CO124" i="2"/>
  <c r="CQ129" i="2"/>
  <c r="AE130" i="2"/>
  <c r="BR131" i="2"/>
  <c r="CI131" i="2" s="1" a="1"/>
  <c r="CI131" i="2" s="1"/>
  <c r="CJ131" i="2" s="1" a="1"/>
  <c r="CJ131" i="2" s="1"/>
  <c r="CK131" i="2" s="1" a="1"/>
  <c r="CK131" i="2" s="1"/>
  <c r="CL131" i="2" s="1" a="1"/>
  <c r="CL131" i="2" s="1"/>
  <c r="CM131" i="2"/>
  <c r="DF131" i="2" s="1" a="1"/>
  <c r="DF131" i="2" s="1"/>
  <c r="DG131" i="2" s="1" a="1"/>
  <c r="DG131" i="2" s="1"/>
  <c r="DH131" i="2" s="1" a="1"/>
  <c r="DH131" i="2" s="1"/>
  <c r="DI131" i="2" s="1" a="1"/>
  <c r="DI131" i="2" s="1"/>
  <c r="AE132" i="2"/>
  <c r="BA148" i="2"/>
  <c r="R151" i="2"/>
  <c r="AO146" i="2"/>
  <c r="CN151" i="2"/>
  <c r="CV146" i="2"/>
  <c r="N152" i="2"/>
  <c r="AE153" i="2"/>
  <c r="AE154" i="2"/>
  <c r="BA155" i="2"/>
  <c r="AE157" i="2"/>
  <c r="CM157" i="2"/>
  <c r="DF157" i="2" s="1" a="1"/>
  <c r="DF157" i="2" s="1"/>
  <c r="DG157" i="2" s="1" a="1"/>
  <c r="DG157" i="2" s="1"/>
  <c r="DH157" i="2" s="1" a="1"/>
  <c r="DH157" i="2" s="1"/>
  <c r="DI157" i="2" s="1" a="1"/>
  <c r="DI157" i="2" s="1"/>
  <c r="BR159" i="2"/>
  <c r="CI159" i="2" s="1" a="1"/>
  <c r="CI159" i="2" s="1"/>
  <c r="CJ159" i="2" s="1" a="1"/>
  <c r="CJ159" i="2" s="1"/>
  <c r="CK159" i="2" s="1" a="1"/>
  <c r="CK159" i="2" s="1"/>
  <c r="CL159" i="2" s="1" a="1"/>
  <c r="CL159" i="2" s="1"/>
  <c r="CP169" i="2"/>
  <c r="G174" i="2"/>
  <c r="B177" i="2" s="1" a="1"/>
  <c r="B177" i="2" s="1"/>
  <c r="G173" i="2"/>
  <c r="G171" i="2"/>
  <c r="P171" i="2"/>
  <c r="Q171" i="2"/>
  <c r="Z170" i="2"/>
  <c r="Z168" i="2" s="1"/>
  <c r="Z165" i="2" s="1"/>
  <c r="R172" i="2"/>
  <c r="AK170" i="2"/>
  <c r="AK168" i="2" s="1"/>
  <c r="AO170" i="2"/>
  <c r="AO168" i="2" s="1"/>
  <c r="AW170" i="2"/>
  <c r="AW168" i="2" s="1"/>
  <c r="AW165" i="2" s="1"/>
  <c r="BY170" i="2"/>
  <c r="BY168" i="2" s="1"/>
  <c r="BB173" i="2"/>
  <c r="BC174" i="2"/>
  <c r="CC170" i="2"/>
  <c r="BU170" i="2" s="1"/>
  <c r="BU174" i="2"/>
  <c r="CM181" i="2"/>
  <c r="P184" i="2"/>
  <c r="V182" i="2"/>
  <c r="V180" i="2" s="1"/>
  <c r="BO182" i="2"/>
  <c r="BO180" i="2" s="1"/>
  <c r="BE180" i="2" s="1"/>
  <c r="BE184" i="2"/>
  <c r="Q202" i="2"/>
  <c r="CN202" i="2"/>
  <c r="BA131" i="2"/>
  <c r="BR133" i="2"/>
  <c r="CI133" i="2" s="1" a="1"/>
  <c r="CI133" i="2" s="1"/>
  <c r="CJ133" i="2" s="1" a="1"/>
  <c r="CJ133" i="2" s="1"/>
  <c r="CK133" i="2" s="1" a="1"/>
  <c r="CK133" i="2" s="1"/>
  <c r="CL133" i="2" s="1" a="1"/>
  <c r="CL133" i="2" s="1"/>
  <c r="CM133" i="2"/>
  <c r="DF133" i="2" s="1" a="1"/>
  <c r="DF133" i="2" s="1"/>
  <c r="DG133" i="2" s="1" a="1"/>
  <c r="DG133" i="2" s="1"/>
  <c r="DH133" i="2" s="1" a="1"/>
  <c r="DH133" i="2" s="1"/>
  <c r="DI133" i="2" s="1" a="1"/>
  <c r="DI133" i="2" s="1"/>
  <c r="CM148" i="2"/>
  <c r="AA146" i="2"/>
  <c r="AF151" i="2"/>
  <c r="AN146" i="2"/>
  <c r="AR146" i="2"/>
  <c r="AZ146" i="2"/>
  <c r="BE151" i="2"/>
  <c r="CE146" i="2"/>
  <c r="N153" i="2"/>
  <c r="N155" i="2"/>
  <c r="K146" i="2"/>
  <c r="CO158" i="2"/>
  <c r="BE160" i="2"/>
  <c r="BT160" i="2"/>
  <c r="CO160" i="2"/>
  <c r="CP160" i="2"/>
  <c r="AE161" i="2"/>
  <c r="N162" i="2"/>
  <c r="AE162" i="2"/>
  <c r="N163" i="2"/>
  <c r="CM163" i="2"/>
  <c r="DF163" i="2" s="1" a="1"/>
  <c r="DF163" i="2" s="1"/>
  <c r="DG163" i="2" s="1" a="1"/>
  <c r="DG163" i="2" s="1"/>
  <c r="DH163" i="2" s="1" a="1"/>
  <c r="DH163" i="2" s="1"/>
  <c r="DI163" i="2" s="1" a="1"/>
  <c r="DI163" i="2" s="1"/>
  <c r="P167" i="2"/>
  <c r="N167" i="2" s="1"/>
  <c r="Q167" i="2"/>
  <c r="BS167" i="2"/>
  <c r="AI169" i="2"/>
  <c r="BX168" i="2"/>
  <c r="BX165" i="2" s="1"/>
  <c r="BV169" i="2"/>
  <c r="AL170" i="2"/>
  <c r="AL168" i="2" s="1"/>
  <c r="AL165" i="2" s="1"/>
  <c r="AH171" i="2"/>
  <c r="AT170" i="2"/>
  <c r="AT168" i="2" s="1"/>
  <c r="AT165" i="2" s="1"/>
  <c r="AY170" i="2"/>
  <c r="AY168" i="2" s="1"/>
  <c r="AY165" i="2" s="1"/>
  <c r="CS170" i="2"/>
  <c r="CS168" i="2" s="1"/>
  <c r="CS165" i="2" s="1"/>
  <c r="CO172" i="2"/>
  <c r="AH173" i="2"/>
  <c r="AI173" i="2"/>
  <c r="AV174" i="2"/>
  <c r="DD174" i="2" s="1"/>
  <c r="BS174" i="2"/>
  <c r="BV174" i="2"/>
  <c r="N181" i="2"/>
  <c r="N188" i="2"/>
  <c r="AE189" i="2"/>
  <c r="BB202" i="2"/>
  <c r="BA202" i="2" s="1"/>
  <c r="N159" i="2"/>
  <c r="AH160" i="2"/>
  <c r="BD160" i="2"/>
  <c r="BR161" i="2"/>
  <c r="CI161" i="2" s="1" a="1"/>
  <c r="CI161" i="2" s="1"/>
  <c r="CJ161" i="2" s="1" a="1"/>
  <c r="CJ161" i="2" s="1"/>
  <c r="CK161" i="2" s="1" a="1"/>
  <c r="CK161" i="2" s="1"/>
  <c r="CL161" i="2" s="1" a="1"/>
  <c r="CL161" i="2" s="1"/>
  <c r="BA162" i="2"/>
  <c r="AE163" i="2"/>
  <c r="N164" i="2"/>
  <c r="BA164" i="2"/>
  <c r="R169" i="2"/>
  <c r="AQ170" i="2"/>
  <c r="AH170" i="2" s="1"/>
  <c r="AU170" i="2"/>
  <c r="AU168" i="2" s="1"/>
  <c r="AU165" i="2" s="1"/>
  <c r="CT170" i="2"/>
  <c r="CT168" i="2" s="1"/>
  <c r="CT165" i="2" s="1"/>
  <c r="CP171" i="2"/>
  <c r="V170" i="2"/>
  <c r="V168" i="2" s="1"/>
  <c r="V165" i="2" s="1"/>
  <c r="Q172" i="2"/>
  <c r="BC173" i="2"/>
  <c r="BE173" i="2"/>
  <c r="CQ173" i="2"/>
  <c r="O174" i="2"/>
  <c r="P174" i="2"/>
  <c r="R174" i="2"/>
  <c r="AF174" i="2"/>
  <c r="AG174" i="2"/>
  <c r="CW170" i="2"/>
  <c r="CW168" i="2" s="1"/>
  <c r="CW165" i="2" s="1"/>
  <c r="BR183" i="2"/>
  <c r="CI183" i="2" s="1" a="1"/>
  <c r="CI183" i="2" s="1"/>
  <c r="CJ183" i="2" s="1" a="1"/>
  <c r="CJ183" i="2" s="1"/>
  <c r="CK183" i="2" s="1" a="1"/>
  <c r="CK183" i="2" s="1"/>
  <c r="CL183" i="2" s="1" a="1"/>
  <c r="CL183" i="2" s="1"/>
  <c r="CM183" i="2"/>
  <c r="CM187" i="2"/>
  <c r="DF187" i="2" s="1" a="1"/>
  <c r="DF187" i="2" s="1"/>
  <c r="DG187" i="2" s="1" a="1"/>
  <c r="DG187" i="2" s="1"/>
  <c r="DH187" i="2" s="1" a="1"/>
  <c r="DH187" i="2" s="1"/>
  <c r="DI187" i="2" s="1" a="1"/>
  <c r="DI187" i="2" s="1"/>
  <c r="BA189" i="2"/>
  <c r="AF202" i="2"/>
  <c r="CP202" i="2"/>
  <c r="C106" i="2"/>
  <c r="C114" i="2" s="1" a="1"/>
  <c r="C114" i="2" s="1"/>
  <c r="B106" i="2"/>
  <c r="DF21" i="2" a="1"/>
  <c r="DF21" i="2" s="1"/>
  <c r="DG21" i="2" s="1" a="1"/>
  <c r="DG21" i="2" s="1"/>
  <c r="DH21" i="2" s="1" a="1"/>
  <c r="DH21" i="2" s="1"/>
  <c r="DI21" i="2" s="1" a="1"/>
  <c r="DI21" i="2" s="1"/>
  <c r="Z31" i="2"/>
  <c r="AX32" i="2"/>
  <c r="AX31" i="2" s="1"/>
  <c r="CH50" i="2"/>
  <c r="CH24" i="2"/>
  <c r="CH23" i="2" s="1"/>
  <c r="CH85" i="2" s="1"/>
  <c r="BW65" i="2"/>
  <c r="BS67" i="2"/>
  <c r="DE72" i="2"/>
  <c r="DE82" i="2"/>
  <c r="AG106" i="2"/>
  <c r="AM103" i="2"/>
  <c r="CU103" i="2"/>
  <c r="CO103" i="2" s="1"/>
  <c r="DE37" i="2"/>
  <c r="BF41" i="2"/>
  <c r="BB41" i="2" s="1"/>
  <c r="BB43" i="2"/>
  <c r="BJ41" i="2"/>
  <c r="BC41" i="2" s="1"/>
  <c r="BC43" i="2"/>
  <c r="CC41" i="2"/>
  <c r="BU41" i="2" s="1"/>
  <c r="BU43" i="2"/>
  <c r="AU65" i="2"/>
  <c r="AI67" i="2"/>
  <c r="CT93" i="2"/>
  <c r="S106" i="2"/>
  <c r="O108" i="2"/>
  <c r="BX197" i="2"/>
  <c r="BS144" i="2"/>
  <c r="CZ31" i="2"/>
  <c r="BL31" i="2"/>
  <c r="AF41" i="2"/>
  <c r="DF48" i="2" a="1"/>
  <c r="DF48" i="2" s="1"/>
  <c r="DG48" i="2" s="1" a="1"/>
  <c r="DG48" i="2" s="1"/>
  <c r="DH48" i="2" s="1" a="1"/>
  <c r="DH48" i="2" s="1"/>
  <c r="DI48" i="2" s="1" a="1"/>
  <c r="DI48" i="2" s="1"/>
  <c r="DE48" i="2"/>
  <c r="CD53" i="2"/>
  <c r="CD50" i="2" s="1"/>
  <c r="CP55" i="2"/>
  <c r="CW64" i="2"/>
  <c r="AY75" i="2"/>
  <c r="AV75" i="2" s="1"/>
  <c r="DD75" i="2" s="1"/>
  <c r="AV77" i="2"/>
  <c r="DD77" i="2" s="1"/>
  <c r="DF109" i="2" a="1"/>
  <c r="DF109" i="2" s="1"/>
  <c r="DG109" i="2" s="1" a="1"/>
  <c r="DG109" i="2" s="1"/>
  <c r="DH109" i="2" s="1" a="1"/>
  <c r="DH109" i="2" s="1"/>
  <c r="DI109" i="2" s="1" a="1"/>
  <c r="DI109" i="2" s="1"/>
  <c r="BP106" i="2"/>
  <c r="BP103" i="2" s="1"/>
  <c r="BP93" i="2" s="1"/>
  <c r="BE108" i="2"/>
  <c r="BX106" i="2"/>
  <c r="BX103" i="2" s="1"/>
  <c r="BS103" i="2" s="1"/>
  <c r="BS108" i="2"/>
  <c r="AM193" i="2"/>
  <c r="AM141" i="2"/>
  <c r="AT125" i="2"/>
  <c r="AI125" i="2" s="1"/>
  <c r="AI127" i="2"/>
  <c r="AC146" i="2"/>
  <c r="DF20" i="2" a="1"/>
  <c r="DF20" i="2" s="1"/>
  <c r="DG20" i="2" s="1" a="1"/>
  <c r="DG20" i="2" s="1"/>
  <c r="DH20" i="2" s="1" a="1"/>
  <c r="DH20" i="2" s="1"/>
  <c r="DI20" i="2" s="1" a="1"/>
  <c r="DI20" i="2" s="1"/>
  <c r="AF25" i="2"/>
  <c r="AF29" i="2"/>
  <c r="BB30" i="2"/>
  <c r="BV32" i="2"/>
  <c r="CF31" i="2"/>
  <c r="BV31" i="2" s="1"/>
  <c r="BN32" i="2"/>
  <c r="BN31" i="2" s="1"/>
  <c r="DE44" i="2"/>
  <c r="DF44" i="2" a="1"/>
  <c r="DF44" i="2" s="1"/>
  <c r="DG44" i="2" s="1" a="1"/>
  <c r="DG44" i="2" s="1"/>
  <c r="DH44" i="2" s="1" a="1"/>
  <c r="DH44" i="2" s="1"/>
  <c r="DI44" i="2" s="1" a="1"/>
  <c r="DI44" i="2" s="1"/>
  <c r="AL41" i="2"/>
  <c r="AL31" i="2" s="1"/>
  <c r="BA54" i="2"/>
  <c r="BH53" i="2"/>
  <c r="BH50" i="2" s="1"/>
  <c r="BL53" i="2"/>
  <c r="BL50" i="2" s="1"/>
  <c r="CZ53" i="2"/>
  <c r="BC64" i="2"/>
  <c r="CC64" i="2"/>
  <c r="BT67" i="2"/>
  <c r="DE70" i="2"/>
  <c r="DE73" i="2"/>
  <c r="DF73" i="2" a="1"/>
  <c r="DF73" i="2" s="1"/>
  <c r="DG73" i="2" s="1" a="1"/>
  <c r="DG73" i="2" s="1"/>
  <c r="DH73" i="2" s="1" a="1"/>
  <c r="DH73" i="2" s="1"/>
  <c r="DI73" i="2" s="1" a="1"/>
  <c r="DI73" i="2" s="1"/>
  <c r="L75" i="2"/>
  <c r="L64" i="2" s="1"/>
  <c r="X75" i="2"/>
  <c r="P77" i="2"/>
  <c r="BH75" i="2"/>
  <c r="BH64" i="2" s="1"/>
  <c r="CZ75" i="2"/>
  <c r="AH94" i="2"/>
  <c r="CQ106" i="2"/>
  <c r="U203" i="2"/>
  <c r="Y203" i="2"/>
  <c r="AC203" i="2"/>
  <c r="BY203" i="2"/>
  <c r="CC203" i="2"/>
  <c r="CG203" i="2"/>
  <c r="S32" i="2"/>
  <c r="S24" i="2"/>
  <c r="AY32" i="2"/>
  <c r="AY31" i="2" s="1"/>
  <c r="BE34" i="2"/>
  <c r="BO32" i="2"/>
  <c r="AV36" i="2"/>
  <c r="DD36" i="2" s="1"/>
  <c r="AW34" i="2"/>
  <c r="G39" i="2"/>
  <c r="G40" i="2"/>
  <c r="G48" i="2"/>
  <c r="AG57" i="2"/>
  <c r="AM28" i="2"/>
  <c r="AG28" i="2" s="1"/>
  <c r="AI58" i="2"/>
  <c r="AS29" i="2"/>
  <c r="AI29" i="2" s="1"/>
  <c r="AX64" i="2"/>
  <c r="AB65" i="2"/>
  <c r="Q69" i="2"/>
  <c r="Z67" i="2"/>
  <c r="BU69" i="2"/>
  <c r="CD67" i="2"/>
  <c r="CD65" i="2" s="1"/>
  <c r="BU65" i="2" s="1"/>
  <c r="AF75" i="2"/>
  <c r="BV77" i="2"/>
  <c r="CF75" i="2"/>
  <c r="BV75" i="2" s="1"/>
  <c r="CN75" i="2"/>
  <c r="AH86" i="2"/>
  <c r="AG95" i="2"/>
  <c r="AM94" i="2"/>
  <c r="BN93" i="2"/>
  <c r="BD99" i="2"/>
  <c r="BM94" i="2"/>
  <c r="CN99" i="2"/>
  <c r="CS94" i="2"/>
  <c r="DA94" i="2"/>
  <c r="CQ99" i="2"/>
  <c r="BV108" i="2"/>
  <c r="CF106" i="2"/>
  <c r="BD110" i="2"/>
  <c r="BL108" i="2"/>
  <c r="DF111" i="2" a="1"/>
  <c r="DF111" i="2" s="1"/>
  <c r="DG111" i="2" s="1" a="1"/>
  <c r="DG111" i="2" s="1"/>
  <c r="DH111" i="2" s="1" a="1"/>
  <c r="DH111" i="2" s="1"/>
  <c r="DI111" i="2" s="1" a="1"/>
  <c r="DI111" i="2" s="1"/>
  <c r="AY140" i="2"/>
  <c r="AV119" i="2"/>
  <c r="DD119" i="2" s="1"/>
  <c r="CC140" i="2"/>
  <c r="CG140" i="2"/>
  <c r="CG193" i="2" s="1"/>
  <c r="CU141" i="2"/>
  <c r="AY142" i="2"/>
  <c r="AV121" i="2"/>
  <c r="DD121" i="2" s="1"/>
  <c r="CC142" i="2"/>
  <c r="CC120" i="2"/>
  <c r="CC118" i="2" s="1"/>
  <c r="CG142" i="2"/>
  <c r="CG195" i="2" s="1"/>
  <c r="CG120" i="2"/>
  <c r="CG141" i="2" s="1"/>
  <c r="CG194" i="2" s="1"/>
  <c r="P122" i="2"/>
  <c r="V120" i="2"/>
  <c r="V143" i="2"/>
  <c r="AS196" i="2"/>
  <c r="AI196" i="2" s="1"/>
  <c r="AI143" i="2"/>
  <c r="BI196" i="2"/>
  <c r="BC196" i="2" s="1"/>
  <c r="BC143" i="2"/>
  <c r="BD122" i="2"/>
  <c r="BM143" i="2"/>
  <c r="CC144" i="2"/>
  <c r="BU123" i="2"/>
  <c r="BL198" i="2"/>
  <c r="CY145" i="2"/>
  <c r="CY198" i="2" s="1"/>
  <c r="CP124" i="2"/>
  <c r="S125" i="2"/>
  <c r="O125" i="2" s="1"/>
  <c r="AH129" i="2"/>
  <c r="AP127" i="2"/>
  <c r="AP139" i="2" s="1"/>
  <c r="BS129" i="2"/>
  <c r="BX127" i="2"/>
  <c r="CF127" i="2"/>
  <c r="BV129" i="2"/>
  <c r="CR127" i="2"/>
  <c r="CN129" i="2"/>
  <c r="CV127" i="2"/>
  <c r="CV125" i="2" s="1"/>
  <c r="CO129" i="2"/>
  <c r="DE133" i="2"/>
  <c r="CU193" i="2"/>
  <c r="AT141" i="2"/>
  <c r="L142" i="2"/>
  <c r="L195" i="2" s="1"/>
  <c r="Y196" i="2"/>
  <c r="BB143" i="2"/>
  <c r="CW196" i="2"/>
  <c r="CO196" i="2" s="1"/>
  <c r="P144" i="2"/>
  <c r="AM197" i="2"/>
  <c r="AG197" i="2" s="1"/>
  <c r="CR198" i="2"/>
  <c r="DA198" i="2"/>
  <c r="CR146" i="2"/>
  <c r="CN147" i="2"/>
  <c r="L146" i="2"/>
  <c r="S149" i="2"/>
  <c r="O151" i="2"/>
  <c r="W149" i="2"/>
  <c r="W147" i="2" s="1"/>
  <c r="W146" i="2" s="1"/>
  <c r="P151" i="2"/>
  <c r="CC146" i="2"/>
  <c r="AG160" i="2"/>
  <c r="AM158" i="2"/>
  <c r="AU156" i="2"/>
  <c r="AI156" i="2" s="1"/>
  <c r="AI158" i="2"/>
  <c r="BB167" i="2"/>
  <c r="CN167" i="2"/>
  <c r="DA165" i="2"/>
  <c r="CQ167" i="2"/>
  <c r="AB165" i="2"/>
  <c r="BB169" i="2"/>
  <c r="AV171" i="2"/>
  <c r="DD171" i="2" s="1"/>
  <c r="AX170" i="2"/>
  <c r="AX168" i="2" s="1"/>
  <c r="AX165" i="2" s="1"/>
  <c r="BB171" i="2"/>
  <c r="BF170" i="2"/>
  <c r="BF168" i="2" s="1"/>
  <c r="BJ170" i="2"/>
  <c r="BJ168" i="2" s="1"/>
  <c r="BJ165" i="2" s="1"/>
  <c r="BC171" i="2"/>
  <c r="CQ171" i="2"/>
  <c r="DB170" i="2"/>
  <c r="DB168" i="2" s="1"/>
  <c r="DB165" i="2" s="1"/>
  <c r="P182" i="2"/>
  <c r="BL180" i="2"/>
  <c r="CP182" i="2"/>
  <c r="CZ180" i="2"/>
  <c r="DF183" i="2" a="1"/>
  <c r="DF183" i="2" s="1"/>
  <c r="DG183" i="2" s="1" a="1"/>
  <c r="DG183" i="2" s="1"/>
  <c r="DH183" i="2" s="1" a="1"/>
  <c r="DH183" i="2" s="1"/>
  <c r="DI183" i="2" s="1" a="1"/>
  <c r="DI183" i="2" s="1"/>
  <c r="AH180" i="2"/>
  <c r="AP203" i="2"/>
  <c r="M203" i="2"/>
  <c r="R22" i="2"/>
  <c r="R203" i="2" s="1"/>
  <c r="V203" i="2"/>
  <c r="P22" i="2"/>
  <c r="P203" i="2" s="1"/>
  <c r="AI22" i="2"/>
  <c r="AI203" i="2" s="1"/>
  <c r="BI203" i="2"/>
  <c r="BM203" i="2"/>
  <c r="BD22" i="2"/>
  <c r="BD203" i="2" s="1"/>
  <c r="BQ203" i="2"/>
  <c r="BV22" i="2"/>
  <c r="BV203" i="2" s="1"/>
  <c r="CS203" i="2"/>
  <c r="CN22" i="2"/>
  <c r="CW203" i="2"/>
  <c r="DA203" i="2"/>
  <c r="CD24" i="2"/>
  <c r="CD23" i="2" s="1"/>
  <c r="CD85" i="2" s="1"/>
  <c r="AL25" i="2"/>
  <c r="CB25" i="2"/>
  <c r="BT25" i="2" s="1"/>
  <c r="AD26" i="2"/>
  <c r="BJ26" i="2"/>
  <c r="AB27" i="2"/>
  <c r="AX27" i="2"/>
  <c r="BX27" i="2"/>
  <c r="CZ27" i="2"/>
  <c r="Z28" i="2"/>
  <c r="Q28" i="2" s="1"/>
  <c r="CZ30" i="2"/>
  <c r="CP30" i="2" s="1"/>
  <c r="M31" i="2"/>
  <c r="R32" i="2"/>
  <c r="AC31" i="2"/>
  <c r="AI32" i="2"/>
  <c r="BI31" i="2"/>
  <c r="BY31" i="2"/>
  <c r="O34" i="2"/>
  <c r="AU32" i="2"/>
  <c r="AU31" i="2" s="1"/>
  <c r="BF34" i="2"/>
  <c r="BK32" i="2"/>
  <c r="BK31" i="2" s="1"/>
  <c r="BK24" i="2"/>
  <c r="BK23" i="2" s="1"/>
  <c r="BK85" i="2" s="1"/>
  <c r="CA34" i="2"/>
  <c r="CX34" i="2"/>
  <c r="DC32" i="2"/>
  <c r="DC31" i="2" s="1"/>
  <c r="DC24" i="2"/>
  <c r="DC23" i="2" s="1"/>
  <c r="DC85" i="2" s="1"/>
  <c r="K26" i="2"/>
  <c r="O36" i="2"/>
  <c r="AF36" i="2"/>
  <c r="AK34" i="2"/>
  <c r="AF34" i="2" s="1"/>
  <c r="BB36" i="2"/>
  <c r="BG26" i="2"/>
  <c r="BK26" i="2"/>
  <c r="BO26" i="2"/>
  <c r="BS36" i="2"/>
  <c r="CY26" i="2"/>
  <c r="DC26" i="2"/>
  <c r="DE40" i="2"/>
  <c r="AO43" i="2"/>
  <c r="AO41" i="2" s="1"/>
  <c r="AO31" i="2" s="1"/>
  <c r="BT43" i="2"/>
  <c r="BZ41" i="2"/>
  <c r="O45" i="2"/>
  <c r="T43" i="2"/>
  <c r="T41" i="2" s="1"/>
  <c r="T31" i="2" s="1"/>
  <c r="BB45" i="2"/>
  <c r="BS45" i="2"/>
  <c r="BX43" i="2"/>
  <c r="G49" i="2"/>
  <c r="Q52" i="2"/>
  <c r="BU52" i="2"/>
  <c r="U25" i="2"/>
  <c r="Y25" i="2"/>
  <c r="Q25" i="2" s="1"/>
  <c r="AC25" i="2"/>
  <c r="BY25" i="2"/>
  <c r="CC25" i="2"/>
  <c r="BU25" i="2" s="1"/>
  <c r="CG25" i="2"/>
  <c r="BV25" i="2" s="1"/>
  <c r="CS25" i="2"/>
  <c r="CN25" i="2" s="1"/>
  <c r="CW25" i="2"/>
  <c r="CQ54" i="2"/>
  <c r="DA25" i="2"/>
  <c r="CQ25" i="2" s="1"/>
  <c r="T55" i="2"/>
  <c r="T53" i="2" s="1"/>
  <c r="Z55" i="2"/>
  <c r="Z53" i="2" s="1"/>
  <c r="Z50" i="2" s="1"/>
  <c r="AP55" i="2"/>
  <c r="AP26" i="2" s="1"/>
  <c r="AU55" i="2"/>
  <c r="BF55" i="2"/>
  <c r="BF26" i="2" s="1"/>
  <c r="BP55" i="2"/>
  <c r="BP53" i="2" s="1"/>
  <c r="BP50" i="2" s="1"/>
  <c r="CF55" i="2"/>
  <c r="CF53" i="2" s="1"/>
  <c r="CR55" i="2"/>
  <c r="U55" i="2"/>
  <c r="U26" i="2" s="1"/>
  <c r="U27" i="2"/>
  <c r="Y55" i="2"/>
  <c r="Y53" i="2" s="1"/>
  <c r="Y27" i="2"/>
  <c r="Q27" i="2" s="1"/>
  <c r="AC55" i="2"/>
  <c r="AC26" i="2" s="1"/>
  <c r="AC27" i="2"/>
  <c r="AH56" i="2"/>
  <c r="BY55" i="2"/>
  <c r="BY26" i="2" s="1"/>
  <c r="BY27" i="2"/>
  <c r="CC55" i="2"/>
  <c r="CC27" i="2"/>
  <c r="BU27" i="2" s="1"/>
  <c r="CG55" i="2"/>
  <c r="CG26" i="2" s="1"/>
  <c r="CG27" i="2"/>
  <c r="BV27" i="2" s="1"/>
  <c r="CN56" i="2"/>
  <c r="CS55" i="2"/>
  <c r="CS53" i="2" s="1"/>
  <c r="CS50" i="2" s="1"/>
  <c r="CS27" i="2"/>
  <c r="CN27" i="2" s="1"/>
  <c r="CW55" i="2"/>
  <c r="CW26" i="2" s="1"/>
  <c r="CW27" i="2"/>
  <c r="CQ56" i="2"/>
  <c r="DA55" i="2"/>
  <c r="DA27" i="2"/>
  <c r="G57" i="2"/>
  <c r="O28" i="2"/>
  <c r="AV57" i="2"/>
  <c r="DD57" i="2" s="1"/>
  <c r="AG58" i="2"/>
  <c r="BB58" i="2"/>
  <c r="AI59" i="2"/>
  <c r="AG59" i="2"/>
  <c r="AM30" i="2"/>
  <c r="AG30" i="2" s="1"/>
  <c r="CN59" i="2"/>
  <c r="AM64" i="2"/>
  <c r="AG64" i="2" s="1"/>
  <c r="BZ65" i="2"/>
  <c r="AY67" i="2"/>
  <c r="AY65" i="2" s="1"/>
  <c r="BD67" i="2"/>
  <c r="BB67" i="2"/>
  <c r="CP67" i="2"/>
  <c r="G71" i="2"/>
  <c r="G72" i="2"/>
  <c r="AF77" i="2"/>
  <c r="BD75" i="2"/>
  <c r="CB77" i="2"/>
  <c r="CB75" i="2" s="1"/>
  <c r="CB64" i="2" s="1"/>
  <c r="CN77" i="2"/>
  <c r="CY77" i="2"/>
  <c r="P79" i="2"/>
  <c r="AH77" i="2"/>
  <c r="Q88" i="2"/>
  <c r="Z86" i="2"/>
  <c r="AI88" i="2"/>
  <c r="BD88" i="2"/>
  <c r="AT94" i="2"/>
  <c r="AY94" i="2"/>
  <c r="AY93" i="2" s="1"/>
  <c r="BF94" i="2"/>
  <c r="CF94" i="2"/>
  <c r="BS95" i="2"/>
  <c r="Y93" i="2"/>
  <c r="CO99" i="2"/>
  <c r="DA103" i="2"/>
  <c r="CQ103" i="2" s="1"/>
  <c r="BE106" i="2"/>
  <c r="BO103" i="2"/>
  <c r="BE103" i="2" s="1"/>
  <c r="DF107" i="2" a="1"/>
  <c r="DF107" i="2" s="1"/>
  <c r="DG107" i="2" s="1" a="1"/>
  <c r="DG107" i="2" s="1"/>
  <c r="DH107" i="2" s="1" a="1"/>
  <c r="DH107" i="2" s="1"/>
  <c r="DI107" i="2" s="1" a="1"/>
  <c r="DI107" i="2" s="1"/>
  <c r="CQ108" i="2"/>
  <c r="AH108" i="2"/>
  <c r="AP106" i="2"/>
  <c r="AT108" i="2"/>
  <c r="AI110" i="2"/>
  <c r="AH119" i="2"/>
  <c r="AU140" i="2"/>
  <c r="BB119" i="2"/>
  <c r="BK140" i="2"/>
  <c r="BO140" i="2"/>
  <c r="BE119" i="2"/>
  <c r="BU119" i="2"/>
  <c r="Y120" i="2"/>
  <c r="BN141" i="2"/>
  <c r="BY120" i="2"/>
  <c r="BY141" i="2" s="1"/>
  <c r="AH121" i="2"/>
  <c r="AQ120" i="2"/>
  <c r="AQ118" i="2" s="1"/>
  <c r="AU142" i="2"/>
  <c r="AU120" i="2"/>
  <c r="AU141" i="2" s="1"/>
  <c r="BB121" i="2"/>
  <c r="BG120" i="2"/>
  <c r="BG141" i="2" s="1"/>
  <c r="BK142" i="2"/>
  <c r="BK120" i="2"/>
  <c r="BK141" i="2" s="1"/>
  <c r="BO142" i="2"/>
  <c r="BE121" i="2"/>
  <c r="BU121" i="2"/>
  <c r="AL120" i="2"/>
  <c r="AL143" i="2"/>
  <c r="AP136" i="2"/>
  <c r="DA143" i="2"/>
  <c r="CQ122" i="2"/>
  <c r="O123" i="2"/>
  <c r="Y144" i="2"/>
  <c r="Q123" i="2"/>
  <c r="AW144" i="2"/>
  <c r="AV123" i="2"/>
  <c r="DD123" i="2" s="1"/>
  <c r="BE123" i="2"/>
  <c r="BO144" i="2"/>
  <c r="Q124" i="2"/>
  <c r="AK145" i="2"/>
  <c r="AK198" i="2" s="1"/>
  <c r="AF124" i="2"/>
  <c r="BI198" i="2"/>
  <c r="BC198" i="2" s="1"/>
  <c r="BC145" i="2"/>
  <c r="DD126" i="2"/>
  <c r="BT127" i="2"/>
  <c r="BZ125" i="2"/>
  <c r="BT125" i="2" s="1"/>
  <c r="G133" i="2"/>
  <c r="O129" i="2"/>
  <c r="T127" i="2"/>
  <c r="T125" i="2" s="1"/>
  <c r="AB127" i="2"/>
  <c r="R129" i="2"/>
  <c r="BT129" i="2"/>
  <c r="DE131" i="2"/>
  <c r="K193" i="2"/>
  <c r="AQ140" i="2"/>
  <c r="BG140" i="2"/>
  <c r="BN193" i="2"/>
  <c r="Z141" i="2"/>
  <c r="Z194" i="2" s="1"/>
  <c r="BQ141" i="2"/>
  <c r="BQ194" i="2" s="1"/>
  <c r="P142" i="2"/>
  <c r="AM142" i="2"/>
  <c r="BS142" i="2"/>
  <c r="CT195" i="2"/>
  <c r="Z143" i="2"/>
  <c r="Z196" i="2" s="1"/>
  <c r="AJ196" i="2"/>
  <c r="AP143" i="2"/>
  <c r="AZ196" i="2"/>
  <c r="BQ143" i="2"/>
  <c r="BQ196" i="2" s="1"/>
  <c r="BE196" i="2" s="1"/>
  <c r="BZ196" i="2"/>
  <c r="BT196" i="2" s="1"/>
  <c r="BC144" i="2"/>
  <c r="Q145" i="2"/>
  <c r="AJ198" i="2"/>
  <c r="AS145" i="2"/>
  <c r="CU145" i="2"/>
  <c r="AW147" i="2"/>
  <c r="BQ146" i="2"/>
  <c r="BC149" i="2"/>
  <c r="BI147" i="2"/>
  <c r="DA147" i="2"/>
  <c r="BO156" i="2"/>
  <c r="CF158" i="2"/>
  <c r="BV160" i="2"/>
  <c r="CO167" i="2"/>
  <c r="AV169" i="2"/>
  <c r="DD169" i="2" s="1"/>
  <c r="BS169" i="2"/>
  <c r="CX170" i="2"/>
  <c r="CN171" i="2"/>
  <c r="AI172" i="2"/>
  <c r="AS170" i="2"/>
  <c r="AI184" i="2"/>
  <c r="CN184" i="2"/>
  <c r="CS182" i="2"/>
  <c r="CW182" i="2"/>
  <c r="CW180" i="2" s="1"/>
  <c r="CO180" i="2" s="1"/>
  <c r="CO184" i="2"/>
  <c r="DA182" i="2"/>
  <c r="CQ184" i="2"/>
  <c r="DF186" i="2" a="1"/>
  <c r="DF186" i="2" s="1"/>
  <c r="DG186" i="2" s="1" a="1"/>
  <c r="DG186" i="2" s="1"/>
  <c r="DH186" i="2" s="1" a="1"/>
  <c r="DH186" i="2" s="1"/>
  <c r="DI186" i="2" s="1" a="1"/>
  <c r="DI186" i="2" s="1"/>
  <c r="DE186" i="2"/>
  <c r="DE187" i="2"/>
  <c r="BL193" i="2"/>
  <c r="AX195" i="2"/>
  <c r="A202" i="2"/>
  <c r="A90" i="2"/>
  <c r="A199" i="2"/>
  <c r="A88" i="2"/>
  <c r="A85" i="2" a="1"/>
  <c r="A85" i="2" s="1"/>
  <c r="A82" i="2"/>
  <c r="A79" i="2"/>
  <c r="A72" i="2"/>
  <c r="A69" i="2"/>
  <c r="A59" i="2"/>
  <c r="A57" i="2"/>
  <c r="A55" i="2"/>
  <c r="A50" i="2" a="1"/>
  <c r="A50" i="2" s="1"/>
  <c r="A46" i="2"/>
  <c r="A40" i="2"/>
  <c r="A34" i="2"/>
  <c r="A33" i="2" a="1"/>
  <c r="A33" i="2" s="1"/>
  <c r="A31" i="2" a="1"/>
  <c r="A31" i="2" s="1"/>
  <c r="A29" i="2"/>
  <c r="A27" i="2"/>
  <c r="A25" i="2"/>
  <c r="N21" i="2"/>
  <c r="AW203" i="2"/>
  <c r="AV22" i="2"/>
  <c r="A24" i="2"/>
  <c r="BZ24" i="2"/>
  <c r="DB24" i="2"/>
  <c r="DB23" i="2" s="1"/>
  <c r="DB85" i="2" s="1"/>
  <c r="L25" i="2"/>
  <c r="AB25" i="2"/>
  <c r="AX25" i="2"/>
  <c r="BH25" i="2"/>
  <c r="BB25" i="2" s="1"/>
  <c r="BX25" i="2"/>
  <c r="BS25" i="2" s="1"/>
  <c r="CZ25" i="2"/>
  <c r="Z26" i="2"/>
  <c r="BL26" i="2"/>
  <c r="CB26" i="2"/>
  <c r="CV27" i="2"/>
  <c r="V28" i="2"/>
  <c r="P28" i="2" s="1"/>
  <c r="CH28" i="2"/>
  <c r="BV28" i="2" s="1"/>
  <c r="CT28" i="2"/>
  <c r="CN28" i="2" s="1"/>
  <c r="G29" i="2"/>
  <c r="T29" i="2"/>
  <c r="O29" i="2" s="1"/>
  <c r="N29" i="2" s="1"/>
  <c r="AP29" i="2"/>
  <c r="AH29" i="2" s="1"/>
  <c r="CF29" i="2"/>
  <c r="BV29" i="2" s="1"/>
  <c r="CR29" i="2"/>
  <c r="CN29" i="2" s="1"/>
  <c r="AI30" i="2"/>
  <c r="AX30" i="2"/>
  <c r="AV30" i="2" s="1"/>
  <c r="DD30" i="2" s="1"/>
  <c r="BC30" i="2"/>
  <c r="CD30" i="2"/>
  <c r="BU30" i="2" s="1"/>
  <c r="A32" i="2" a="1"/>
  <c r="A32" i="2" s="1"/>
  <c r="Y31" i="2"/>
  <c r="AJ32" i="2"/>
  <c r="BJ32" i="2"/>
  <c r="CR32" i="2"/>
  <c r="CW31" i="2"/>
  <c r="K34" i="2"/>
  <c r="AA34" i="2"/>
  <c r="AQ32" i="2"/>
  <c r="AQ31" i="2" s="1"/>
  <c r="BG34" i="2"/>
  <c r="BW34" i="2"/>
  <c r="CT34" i="2"/>
  <c r="CY34" i="2"/>
  <c r="A35" i="2"/>
  <c r="Q36" i="2"/>
  <c r="Q34" i="2"/>
  <c r="AY26" i="2"/>
  <c r="BU36" i="2"/>
  <c r="A37" i="2"/>
  <c r="BA37" i="2"/>
  <c r="A38" i="2"/>
  <c r="AE39" i="2"/>
  <c r="N42" i="2"/>
  <c r="AP43" i="2"/>
  <c r="CP41" i="2"/>
  <c r="BD43" i="2"/>
  <c r="CN45" i="2"/>
  <c r="G46" i="2"/>
  <c r="BG50" i="2"/>
  <c r="A54" i="2"/>
  <c r="M25" i="2"/>
  <c r="R54" i="2"/>
  <c r="N54" i="2" s="1"/>
  <c r="AV54" i="2"/>
  <c r="DD54" i="2" s="1"/>
  <c r="BC54" i="2"/>
  <c r="BI25" i="2"/>
  <c r="BC25" i="2" s="1"/>
  <c r="BM25" i="2"/>
  <c r="BD25" i="2" s="1"/>
  <c r="BQ25" i="2"/>
  <c r="BE25" i="2" s="1"/>
  <c r="CO54" i="2"/>
  <c r="V55" i="2"/>
  <c r="AA55" i="2"/>
  <c r="AA53" i="2" s="1"/>
  <c r="AA50" i="2" s="1"/>
  <c r="AQ55" i="2"/>
  <c r="BW55" i="2"/>
  <c r="BW26" i="2" s="1"/>
  <c r="A56" i="2"/>
  <c r="M55" i="2"/>
  <c r="M26" i="2" s="1"/>
  <c r="M27" i="2"/>
  <c r="R56" i="2"/>
  <c r="AV56" i="2"/>
  <c r="DD56" i="2" s="1"/>
  <c r="BE56" i="2"/>
  <c r="BC56" i="2"/>
  <c r="BI55" i="2"/>
  <c r="BI27" i="2"/>
  <c r="BC27" i="2" s="1"/>
  <c r="BM55" i="2"/>
  <c r="BM26" i="2" s="1"/>
  <c r="BM27" i="2"/>
  <c r="BD27" i="2" s="1"/>
  <c r="BQ55" i="2"/>
  <c r="BQ27" i="2"/>
  <c r="BE27" i="2" s="1"/>
  <c r="BV56" i="2"/>
  <c r="O57" i="2"/>
  <c r="N57" i="2" s="1"/>
  <c r="BE57" i="2"/>
  <c r="BO28" i="2"/>
  <c r="BE28" i="2" s="1"/>
  <c r="BS57" i="2"/>
  <c r="BR57" i="2" s="1"/>
  <c r="CI57" i="2" s="1" a="1"/>
  <c r="CI57" i="2" s="1"/>
  <c r="CJ57" i="2" s="1" a="1"/>
  <c r="CJ57" i="2" s="1"/>
  <c r="CK57" i="2" s="1" a="1"/>
  <c r="CK57" i="2" s="1"/>
  <c r="CL57" i="2" s="1" a="1"/>
  <c r="CL57" i="2" s="1"/>
  <c r="CO57" i="2"/>
  <c r="CM57" i="2" s="1"/>
  <c r="CU28" i="2"/>
  <c r="CO28" i="2" s="1"/>
  <c r="Q29" i="2"/>
  <c r="BU29" i="2"/>
  <c r="BR29" i="2" s="1"/>
  <c r="CI29" i="2" s="1" a="1"/>
  <c r="CI29" i="2" s="1"/>
  <c r="CJ29" i="2" s="1" a="1"/>
  <c r="CJ29" i="2" s="1"/>
  <c r="CK29" i="2" s="1" a="1"/>
  <c r="CK29" i="2" s="1"/>
  <c r="CL29" i="2" s="1" a="1"/>
  <c r="CL29" i="2" s="1"/>
  <c r="CQ58" i="2"/>
  <c r="CM58" i="2" s="1"/>
  <c r="DA29" i="2"/>
  <c r="CQ29" i="2" s="1"/>
  <c r="G59" i="2"/>
  <c r="B62" i="2" s="1" a="1"/>
  <c r="B62" i="2" s="1"/>
  <c r="O30" i="2"/>
  <c r="N30" i="2" s="1"/>
  <c r="BS30" i="2"/>
  <c r="AP64" i="2"/>
  <c r="BF65" i="2"/>
  <c r="CX65" i="2"/>
  <c r="AJ67" i="2"/>
  <c r="AJ24" i="2" s="1"/>
  <c r="BB69" i="2"/>
  <c r="BS69" i="2"/>
  <c r="CQ69" i="2"/>
  <c r="CM69" i="2" s="1"/>
  <c r="A73" i="2"/>
  <c r="BA73" i="2"/>
  <c r="A74" i="2" a="1"/>
  <c r="A74" i="2" s="1"/>
  <c r="AB77" i="2"/>
  <c r="AG77" i="2"/>
  <c r="CU77" i="2"/>
  <c r="A78" i="2"/>
  <c r="CM78" i="2"/>
  <c r="Q79" i="2"/>
  <c r="Z77" i="2"/>
  <c r="Z75" i="2" s="1"/>
  <c r="Q75" i="2" s="1"/>
  <c r="AI79" i="2"/>
  <c r="BU79" i="2"/>
  <c r="CD77" i="2"/>
  <c r="BR80" i="2"/>
  <c r="CI80" i="2" s="1" a="1"/>
  <c r="CI80" i="2" s="1"/>
  <c r="CJ80" i="2" s="1" a="1"/>
  <c r="CJ80" i="2" s="1"/>
  <c r="CK80" i="2" s="1" a="1"/>
  <c r="CK80" i="2" s="1"/>
  <c r="CL80" i="2" s="1" a="1"/>
  <c r="CL80" i="2" s="1"/>
  <c r="A81" i="2"/>
  <c r="CM81" i="2"/>
  <c r="DE87" i="2"/>
  <c r="AV88" i="2"/>
  <c r="DD88" i="2" s="1"/>
  <c r="BB86" i="2"/>
  <c r="N92" i="2"/>
  <c r="BW93" i="2"/>
  <c r="Z94" i="2"/>
  <c r="BT94" i="2"/>
  <c r="BT95" i="2"/>
  <c r="BU95" i="2"/>
  <c r="CD94" i="2"/>
  <c r="CO95" i="2"/>
  <c r="CU94" i="2"/>
  <c r="R99" i="2"/>
  <c r="AV99" i="2"/>
  <c r="DD99" i="2" s="1"/>
  <c r="AW94" i="2"/>
  <c r="BY93" i="2"/>
  <c r="Y103" i="2"/>
  <c r="AS103" i="2"/>
  <c r="N107" i="2"/>
  <c r="DD107" i="2"/>
  <c r="W108" i="2"/>
  <c r="AF108" i="2"/>
  <c r="AJ106" i="2"/>
  <c r="CR108" i="2"/>
  <c r="O110" i="2"/>
  <c r="AH110" i="2"/>
  <c r="BB108" i="2"/>
  <c r="CM112" i="2"/>
  <c r="DE113" i="2"/>
  <c r="AM118" i="2"/>
  <c r="U140" i="2"/>
  <c r="U193" i="2" s="1"/>
  <c r="BC119" i="2"/>
  <c r="BL136" i="2"/>
  <c r="BP140" i="2"/>
  <c r="BP193" i="2" s="1"/>
  <c r="BS119" i="2"/>
  <c r="CA193" i="2"/>
  <c r="BT140" i="2"/>
  <c r="CE193" i="2"/>
  <c r="CR140" i="2"/>
  <c r="CV140" i="2"/>
  <c r="CV193" i="2" s="1"/>
  <c r="CO119" i="2"/>
  <c r="AC120" i="2"/>
  <c r="AX120" i="2"/>
  <c r="BO120" i="2"/>
  <c r="U142" i="2"/>
  <c r="U195" i="2" s="1"/>
  <c r="U120" i="2"/>
  <c r="U141" i="2" s="1"/>
  <c r="U194" i="2" s="1"/>
  <c r="Y195" i="2"/>
  <c r="Q142" i="2"/>
  <c r="AN194" i="2"/>
  <c r="AR194" i="2"/>
  <c r="BC121" i="2"/>
  <c r="BP120" i="2"/>
  <c r="BP141" i="2" s="1"/>
  <c r="BP142" i="2"/>
  <c r="BP195" i="2" s="1"/>
  <c r="BS121" i="2"/>
  <c r="CR120" i="2"/>
  <c r="CR142" i="2"/>
  <c r="CV120" i="2"/>
  <c r="CV142" i="2"/>
  <c r="CV195" i="2" s="1"/>
  <c r="CO121" i="2"/>
  <c r="AI122" i="2"/>
  <c r="AM143" i="2"/>
  <c r="AG122" i="2"/>
  <c r="CH120" i="2"/>
  <c r="CH143" i="2"/>
  <c r="CH196" i="2" s="1"/>
  <c r="CT118" i="2"/>
  <c r="CT141" i="2"/>
  <c r="CT194" i="2" s="1"/>
  <c r="P123" i="2"/>
  <c r="AK144" i="2"/>
  <c r="AK197" i="2" s="1"/>
  <c r="AF197" i="2" s="1"/>
  <c r="AK120" i="2"/>
  <c r="AS144" i="2"/>
  <c r="AI123" i="2"/>
  <c r="BC123" i="2"/>
  <c r="BA123" i="2" s="1"/>
  <c r="CA197" i="2"/>
  <c r="BT144" i="2"/>
  <c r="CP123" i="2"/>
  <c r="CY120" i="2"/>
  <c r="DC144" i="2"/>
  <c r="DC197" i="2" s="1"/>
  <c r="DC120" i="2"/>
  <c r="AG124" i="2"/>
  <c r="AP198" i="2"/>
  <c r="AH198" i="2" s="1"/>
  <c r="AH145" i="2"/>
  <c r="CG145" i="2"/>
  <c r="BV124" i="2"/>
  <c r="BF125" i="2"/>
  <c r="BB125" i="2" s="1"/>
  <c r="DE126" i="2"/>
  <c r="BC125" i="2"/>
  <c r="BN127" i="2"/>
  <c r="BN125" i="2" s="1"/>
  <c r="BU127" i="2"/>
  <c r="P129" i="2"/>
  <c r="AV129" i="2"/>
  <c r="DD129" i="2" s="1"/>
  <c r="AW127" i="2"/>
  <c r="DE132" i="2"/>
  <c r="AT139" i="2"/>
  <c r="L140" i="2"/>
  <c r="L193" i="2" s="1"/>
  <c r="R193" i="2"/>
  <c r="BH140" i="2"/>
  <c r="BH193" i="2" s="1"/>
  <c r="R142" i="2"/>
  <c r="BL142" i="2"/>
  <c r="BS195" i="2"/>
  <c r="CU195" i="2"/>
  <c r="AK196" i="2"/>
  <c r="BU143" i="2"/>
  <c r="CS143" i="2"/>
  <c r="AH144" i="2"/>
  <c r="BL197" i="2"/>
  <c r="BD197" i="2" s="1"/>
  <c r="BD144" i="2"/>
  <c r="CT197" i="2"/>
  <c r="AM198" i="2"/>
  <c r="AG145" i="2"/>
  <c r="X146" i="2"/>
  <c r="CO149" i="2"/>
  <c r="AI151" i="2"/>
  <c r="AS149" i="2"/>
  <c r="BH146" i="2"/>
  <c r="CU146" i="2"/>
  <c r="CO146" i="2" s="1"/>
  <c r="CP151" i="2"/>
  <c r="CY149" i="2"/>
  <c r="BI156" i="2"/>
  <c r="AQ158" i="2"/>
  <c r="AQ156" i="2" s="1"/>
  <c r="BS158" i="2"/>
  <c r="CB158" i="2"/>
  <c r="V156" i="2"/>
  <c r="P156" i="2" s="1"/>
  <c r="P158" i="2"/>
  <c r="Q160" i="2"/>
  <c r="Z158" i="2"/>
  <c r="BS160" i="2"/>
  <c r="AH167" i="2"/>
  <c r="AG169" i="2"/>
  <c r="AM168" i="2"/>
  <c r="AQ168" i="2"/>
  <c r="AH168" i="2" s="1"/>
  <c r="AH169" i="2"/>
  <c r="BI168" i="2"/>
  <c r="AI171" i="2"/>
  <c r="AG171" i="2"/>
  <c r="AM170" i="2"/>
  <c r="AG170" i="2" s="1"/>
  <c r="BW170" i="2"/>
  <c r="BS171" i="2"/>
  <c r="CA170" i="2"/>
  <c r="CA168" i="2" s="1"/>
  <c r="CA165" i="2" s="1"/>
  <c r="BT171" i="2"/>
  <c r="CF170" i="2"/>
  <c r="BV172" i="2"/>
  <c r="BR172" i="2" s="1"/>
  <c r="CI172" i="2" s="1" a="1"/>
  <c r="CI172" i="2" s="1"/>
  <c r="CJ172" i="2" s="1" a="1"/>
  <c r="CJ172" i="2" s="1"/>
  <c r="CK172" i="2" s="1" a="1"/>
  <c r="CK172" i="2" s="1"/>
  <c r="CL172" i="2" s="1" a="1"/>
  <c r="CL172" i="2" s="1"/>
  <c r="CF180" i="2"/>
  <c r="BV182" i="2"/>
  <c r="Y182" i="2"/>
  <c r="Q184" i="2"/>
  <c r="AC182" i="2"/>
  <c r="R184" i="2"/>
  <c r="O22" i="2"/>
  <c r="AG22" i="2"/>
  <c r="AG203" i="2" s="1"/>
  <c r="AK203" i="2"/>
  <c r="AF22" i="2"/>
  <c r="AO203" i="2"/>
  <c r="AS203" i="2"/>
  <c r="BB22" i="2"/>
  <c r="BS22" i="2"/>
  <c r="CQ22" i="2"/>
  <c r="CQ203" i="2" s="1"/>
  <c r="BL24" i="2"/>
  <c r="V26" i="2"/>
  <c r="AB26" i="2"/>
  <c r="BH26" i="2"/>
  <c r="CC26" i="2"/>
  <c r="CH26" i="2"/>
  <c r="CZ26" i="2"/>
  <c r="T27" i="2"/>
  <c r="AJ27" i="2"/>
  <c r="CX27" i="2"/>
  <c r="AI28" i="2"/>
  <c r="BN28" i="2"/>
  <c r="BD28" i="2" s="1"/>
  <c r="CD28" i="2"/>
  <c r="BU28" i="2" s="1"/>
  <c r="CQ28" i="2"/>
  <c r="A30" i="2"/>
  <c r="AJ30" i="2"/>
  <c r="AF30" i="2" s="1"/>
  <c r="AE30" i="2" s="1"/>
  <c r="DB30" i="2"/>
  <c r="CQ30" i="2" s="1"/>
  <c r="AP32" i="2"/>
  <c r="BQ31" i="2"/>
  <c r="AE33" i="2"/>
  <c r="W34" i="2"/>
  <c r="AG34" i="2"/>
  <c r="AM32" i="2"/>
  <c r="CU34" i="2"/>
  <c r="BR35" i="2"/>
  <c r="CI35" i="2" s="1" a="1"/>
  <c r="CI35" i="2" s="1"/>
  <c r="CJ35" i="2" s="1" a="1"/>
  <c r="CJ35" i="2" s="1"/>
  <c r="CK35" i="2" s="1" a="1"/>
  <c r="CK35" i="2" s="1"/>
  <c r="CL35" i="2" s="1" a="1"/>
  <c r="CL35" i="2" s="1"/>
  <c r="A36" i="2"/>
  <c r="R36" i="2"/>
  <c r="P36" i="2"/>
  <c r="AI36" i="2"/>
  <c r="BE36" i="2"/>
  <c r="BD36" i="2"/>
  <c r="BM34" i="2"/>
  <c r="BV36" i="2"/>
  <c r="BT36" i="2"/>
  <c r="CO36" i="2"/>
  <c r="CN36" i="2"/>
  <c r="CS34" i="2"/>
  <c r="G38" i="2"/>
  <c r="BR38" i="2"/>
  <c r="A39" i="2"/>
  <c r="CM39" i="2"/>
  <c r="AM41" i="2"/>
  <c r="AG41" i="2" s="1"/>
  <c r="CU41" i="2"/>
  <c r="CO41" i="2" s="1"/>
  <c r="A42" i="2" a="1"/>
  <c r="A42" i="2" s="1"/>
  <c r="P43" i="2"/>
  <c r="AW43" i="2"/>
  <c r="A44" i="2"/>
  <c r="BA44" i="2"/>
  <c r="A45" i="2"/>
  <c r="R45" i="2"/>
  <c r="AF43" i="2"/>
  <c r="BE45" i="2"/>
  <c r="BC45" i="2"/>
  <c r="BV45" i="2"/>
  <c r="CO45" i="2"/>
  <c r="A47" i="2"/>
  <c r="BA47" i="2"/>
  <c r="A48" i="2"/>
  <c r="AE49" i="2"/>
  <c r="A52" i="2" a="1"/>
  <c r="A52" i="2" s="1"/>
  <c r="R52" i="2"/>
  <c r="BV52" i="2"/>
  <c r="CQ52" i="2"/>
  <c r="CP52" i="2"/>
  <c r="AK25" i="2"/>
  <c r="AO25" i="2"/>
  <c r="AG25" i="2" s="1"/>
  <c r="AI54" i="2"/>
  <c r="AE54" i="2" s="1"/>
  <c r="AS25" i="2"/>
  <c r="AI25" i="2" s="1"/>
  <c r="AW25" i="2"/>
  <c r="W55" i="2"/>
  <c r="W53" i="2" s="1"/>
  <c r="W50" i="2" s="1"/>
  <c r="AM55" i="2"/>
  <c r="BX55" i="2"/>
  <c r="BX26" i="2" s="1"/>
  <c r="CU55" i="2"/>
  <c r="CU26" i="2" s="1"/>
  <c r="AK55" i="2"/>
  <c r="AK53" i="2" s="1"/>
  <c r="AK27" i="2"/>
  <c r="AO55" i="2"/>
  <c r="AO26" i="2" s="1"/>
  <c r="AO27" i="2"/>
  <c r="AI56" i="2"/>
  <c r="AS55" i="2"/>
  <c r="AS27" i="2"/>
  <c r="AI27" i="2" s="1"/>
  <c r="AW55" i="2"/>
  <c r="AW27" i="2"/>
  <c r="AH57" i="2"/>
  <c r="AE57" i="2" s="1"/>
  <c r="A58" i="2"/>
  <c r="AV58" i="2"/>
  <c r="DD58" i="2" s="1"/>
  <c r="BC58" i="2"/>
  <c r="BI29" i="2"/>
  <c r="BC29" i="2" s="1"/>
  <c r="O59" i="2"/>
  <c r="N59" i="2" s="1"/>
  <c r="BE59" i="2"/>
  <c r="BO30" i="2"/>
  <c r="BE30" i="2" s="1"/>
  <c r="BS59" i="2"/>
  <c r="BR59" i="2" s="1"/>
  <c r="CI59" i="2" s="1" a="1"/>
  <c r="CI59" i="2" s="1"/>
  <c r="CJ59" i="2" s="1" a="1"/>
  <c r="CJ59" i="2" s="1"/>
  <c r="CK59" i="2" s="1" a="1"/>
  <c r="CK59" i="2" s="1"/>
  <c r="CL59" i="2" s="1" a="1"/>
  <c r="CL59" i="2" s="1"/>
  <c r="CO59" i="2"/>
  <c r="CU30" i="2"/>
  <c r="CO30" i="2" s="1"/>
  <c r="A64" i="2" a="1"/>
  <c r="A64" i="2" s="1"/>
  <c r="Y64" i="2"/>
  <c r="V65" i="2"/>
  <c r="AL64" i="2"/>
  <c r="AW65" i="2"/>
  <c r="A66" i="2" a="1"/>
  <c r="A66" i="2" s="1"/>
  <c r="AQ67" i="2"/>
  <c r="AQ65" i="2" s="1"/>
  <c r="BD65" i="2"/>
  <c r="CN67" i="2"/>
  <c r="AE68" i="2"/>
  <c r="P69" i="2"/>
  <c r="AH67" i="2"/>
  <c r="BC69" i="2"/>
  <c r="BT69" i="2"/>
  <c r="A70" i="2"/>
  <c r="AE71" i="2"/>
  <c r="BR74" i="2"/>
  <c r="CI74" i="2" s="1" a="1"/>
  <c r="CI74" i="2" s="1"/>
  <c r="CJ74" i="2" s="1" a="1"/>
  <c r="CJ74" i="2" s="1"/>
  <c r="CK74" i="2" s="1" a="1"/>
  <c r="CK74" i="2" s="1"/>
  <c r="CL74" i="2" s="1" a="1"/>
  <c r="CL74" i="2" s="1"/>
  <c r="A75" i="2" a="1"/>
  <c r="A75" i="2" s="1"/>
  <c r="AT75" i="2"/>
  <c r="AT64" i="2" s="1"/>
  <c r="BZ75" i="2"/>
  <c r="A77" i="2"/>
  <c r="BD77" i="2"/>
  <c r="BO77" i="2"/>
  <c r="AV79" i="2"/>
  <c r="DD79" i="2" s="1"/>
  <c r="BB77" i="2"/>
  <c r="N80" i="2"/>
  <c r="G81" i="2"/>
  <c r="G82" i="2"/>
  <c r="R86" i="2"/>
  <c r="AM86" i="2"/>
  <c r="AG86" i="2" s="1"/>
  <c r="CB86" i="2"/>
  <c r="BT86" i="2" s="1"/>
  <c r="CF86" i="2"/>
  <c r="BV86" i="2" s="1"/>
  <c r="CP86" i="2"/>
  <c r="CM86" i="2" s="1"/>
  <c r="BB88" i="2"/>
  <c r="BE88" i="2"/>
  <c r="CO88" i="2"/>
  <c r="CP88" i="2"/>
  <c r="A89" i="2"/>
  <c r="A91" i="2"/>
  <c r="BA91" i="2"/>
  <c r="BO94" i="2"/>
  <c r="BD95" i="2"/>
  <c r="O99" i="2"/>
  <c r="BC99" i="2"/>
  <c r="BV99" i="2"/>
  <c r="BT99" i="2"/>
  <c r="CC103" i="2"/>
  <c r="AB106" i="2"/>
  <c r="AW106" i="2"/>
  <c r="AV108" i="2"/>
  <c r="DD108" i="2" s="1"/>
  <c r="AV110" i="2"/>
  <c r="DD110" i="2" s="1"/>
  <c r="BE110" i="2"/>
  <c r="BS110" i="2"/>
  <c r="CP110" i="2"/>
  <c r="CP108" i="2"/>
  <c r="CX106" i="2"/>
  <c r="Q119" i="2"/>
  <c r="BD119" i="2"/>
  <c r="CS140" i="2"/>
  <c r="CS193" i="2" s="1"/>
  <c r="DA140" i="2"/>
  <c r="CQ119" i="2"/>
  <c r="S141" i="2"/>
  <c r="AD120" i="2"/>
  <c r="AO120" i="2"/>
  <c r="AY120" i="2"/>
  <c r="AY141" i="2" s="1"/>
  <c r="AY194" i="2" s="1"/>
  <c r="BI120" i="2"/>
  <c r="DA120" i="2"/>
  <c r="K120" i="2"/>
  <c r="K141" i="2" s="1"/>
  <c r="Q121" i="2"/>
  <c r="BD121" i="2"/>
  <c r="CS142" i="2"/>
  <c r="CS195" i="2" s="1"/>
  <c r="CS120" i="2"/>
  <c r="CS141" i="2" s="1"/>
  <c r="CS194" i="2" s="1"/>
  <c r="DA142" i="2"/>
  <c r="CQ121" i="2"/>
  <c r="Q122" i="2"/>
  <c r="BC122" i="2"/>
  <c r="AF123" i="2"/>
  <c r="BV123" i="2"/>
  <c r="CF144" i="2"/>
  <c r="CR144" i="2"/>
  <c r="CN123" i="2"/>
  <c r="AH124" i="2"/>
  <c r="AG127" i="2"/>
  <c r="AM125" i="2"/>
  <c r="BC127" i="2"/>
  <c r="BE125" i="2"/>
  <c r="CP127" i="2"/>
  <c r="CU125" i="2"/>
  <c r="BR128" i="2"/>
  <c r="DF128" i="2" a="1"/>
  <c r="DF128" i="2" s="1"/>
  <c r="DG128" i="2" s="1" a="1"/>
  <c r="DG128" i="2" s="1"/>
  <c r="DH128" i="2" s="1" a="1"/>
  <c r="DH128" i="2" s="1"/>
  <c r="DI128" i="2" s="1" a="1"/>
  <c r="DI128" i="2" s="1"/>
  <c r="AI129" i="2"/>
  <c r="BB129" i="2"/>
  <c r="CP129" i="2"/>
  <c r="G132" i="2"/>
  <c r="AE133" i="2"/>
  <c r="BQ139" i="2"/>
  <c r="BQ192" i="2" s="1"/>
  <c r="P140" i="2"/>
  <c r="BS140" i="2"/>
  <c r="CB193" i="2"/>
  <c r="CZ140" i="2"/>
  <c r="G141" i="2"/>
  <c r="AP141" i="2"/>
  <c r="K142" i="2"/>
  <c r="K195" i="2" s="1"/>
  <c r="AQ142" i="2"/>
  <c r="BG142" i="2"/>
  <c r="BN195" i="2"/>
  <c r="BE143" i="2"/>
  <c r="BL196" i="2"/>
  <c r="CF196" i="2"/>
  <c r="P197" i="2"/>
  <c r="AB144" i="2"/>
  <c r="BG144" i="2"/>
  <c r="CU144" i="2"/>
  <c r="AC145" i="2"/>
  <c r="AC198" i="2" s="1"/>
  <c r="AZ198" i="2"/>
  <c r="BO145" i="2"/>
  <c r="BL146" i="2"/>
  <c r="BE147" i="2"/>
  <c r="BX146" i="2"/>
  <c r="CF147" i="2"/>
  <c r="Q149" i="2"/>
  <c r="Y147" i="2"/>
  <c r="AJ149" i="2"/>
  <c r="BE149" i="2"/>
  <c r="CD147" i="2"/>
  <c r="BU149" i="2"/>
  <c r="Q151" i="2"/>
  <c r="BW156" i="2"/>
  <c r="BS156" i="2" s="1"/>
  <c r="AE159" i="2"/>
  <c r="BK158" i="2"/>
  <c r="BC160" i="2"/>
  <c r="DE162" i="2"/>
  <c r="DF162" i="2" a="1"/>
  <c r="DF162" i="2" s="1"/>
  <c r="DG162" i="2" s="1" a="1"/>
  <c r="DG162" i="2" s="1"/>
  <c r="DH162" i="2" s="1" a="1"/>
  <c r="DH162" i="2" s="1"/>
  <c r="DI162" i="2" s="1" a="1"/>
  <c r="DI162" i="2" s="1"/>
  <c r="BC167" i="2"/>
  <c r="BD167" i="2"/>
  <c r="BQ165" i="2"/>
  <c r="AN168" i="2"/>
  <c r="BD169" i="2"/>
  <c r="BD171" i="2"/>
  <c r="X170" i="2"/>
  <c r="X168" i="2" s="1"/>
  <c r="X165" i="2" s="1"/>
  <c r="Q174" i="2"/>
  <c r="BD174" i="2"/>
  <c r="BM170" i="2"/>
  <c r="BR174" i="2"/>
  <c r="CI174" i="2" s="1" a="1"/>
  <c r="CI174" i="2" s="1"/>
  <c r="CJ174" i="2" s="1" a="1"/>
  <c r="CJ174" i="2" s="1"/>
  <c r="CK174" i="2" s="1" a="1"/>
  <c r="CK174" i="2" s="1"/>
  <c r="CL174" i="2" s="1" a="1"/>
  <c r="CL174" i="2" s="1"/>
  <c r="O180" i="2"/>
  <c r="BB180" i="2"/>
  <c r="DF181" i="2" a="1"/>
  <c r="DF181" i="2" s="1"/>
  <c r="DG181" i="2" s="1" a="1"/>
  <c r="DG181" i="2" s="1"/>
  <c r="DH181" i="2" s="1" a="1"/>
  <c r="DH181" i="2" s="1"/>
  <c r="DI181" i="2" s="1" a="1"/>
  <c r="DI181" i="2" s="1"/>
  <c r="AH182" i="2"/>
  <c r="BB182" i="2"/>
  <c r="O184" i="2"/>
  <c r="BI182" i="2"/>
  <c r="BC184" i="2"/>
  <c r="BD184" i="2"/>
  <c r="BA184" i="2" s="1"/>
  <c r="BM182" i="2"/>
  <c r="BJ195" i="2"/>
  <c r="A203" i="2"/>
  <c r="G120" i="2"/>
  <c r="O143" i="2"/>
  <c r="AV122" i="2"/>
  <c r="DD122" i="2" s="1"/>
  <c r="BS143" i="2"/>
  <c r="V145" i="2"/>
  <c r="P124" i="2"/>
  <c r="BQ198" i="2"/>
  <c r="BZ145" i="2"/>
  <c r="BT124" i="2"/>
  <c r="CS145" i="2"/>
  <c r="CS198" i="2" s="1"/>
  <c r="CN124" i="2"/>
  <c r="N126" i="2"/>
  <c r="BL125" i="2"/>
  <c r="BD125" i="2" s="1"/>
  <c r="N132" i="2"/>
  <c r="S140" i="2"/>
  <c r="X193" i="2"/>
  <c r="AN140" i="2"/>
  <c r="S142" i="2"/>
  <c r="AN142" i="2"/>
  <c r="AN195" i="2" s="1"/>
  <c r="AT195" i="2"/>
  <c r="DB195" i="2"/>
  <c r="AR196" i="2"/>
  <c r="AW143" i="2"/>
  <c r="BX196" i="2"/>
  <c r="CT143" i="2"/>
  <c r="CT196" i="2" s="1"/>
  <c r="S197" i="2"/>
  <c r="O197" i="2" s="1"/>
  <c r="BT197" i="2"/>
  <c r="DB197" i="2"/>
  <c r="CQ197" i="2" s="1"/>
  <c r="AN198" i="2"/>
  <c r="BZ146" i="2"/>
  <c r="BS149" i="2"/>
  <c r="CA149" i="2"/>
  <c r="BT151" i="2"/>
  <c r="AX158" i="2"/>
  <c r="AV160" i="2"/>
  <c r="DD160" i="2" s="1"/>
  <c r="BU160" i="2"/>
  <c r="CD158" i="2"/>
  <c r="DE164" i="2"/>
  <c r="AV167" i="2"/>
  <c r="DD167" i="2" s="1"/>
  <c r="P169" i="2"/>
  <c r="Q169" i="2"/>
  <c r="BE169" i="2"/>
  <c r="CX168" i="2"/>
  <c r="AD170" i="2"/>
  <c r="AD168" i="2" s="1"/>
  <c r="AD165" i="2" s="1"/>
  <c r="AF171" i="2"/>
  <c r="AJ170" i="2"/>
  <c r="AZ170" i="2"/>
  <c r="AH172" i="2"/>
  <c r="CN172" i="2"/>
  <c r="CN173" i="2"/>
  <c r="CM173" i="2" s="1"/>
  <c r="BA174" i="2"/>
  <c r="BT184" i="2"/>
  <c r="BZ182" i="2"/>
  <c r="BU184" i="2"/>
  <c r="CD182" i="2"/>
  <c r="CD180" i="2" s="1"/>
  <c r="AE185" i="2"/>
  <c r="O202" i="2"/>
  <c r="AF99" i="2"/>
  <c r="AE99" i="2" s="1"/>
  <c r="AK94" i="2"/>
  <c r="AK93" i="2" s="1"/>
  <c r="AO93" i="2"/>
  <c r="BR107" i="2"/>
  <c r="CI107" i="2" s="1" a="1"/>
  <c r="CI107" i="2" s="1"/>
  <c r="CJ107" i="2" s="1" a="1"/>
  <c r="CJ107" i="2" s="1"/>
  <c r="CK107" i="2" s="1" a="1"/>
  <c r="CK107" i="2" s="1"/>
  <c r="CL107" i="2" s="1" a="1"/>
  <c r="CL107" i="2" s="1"/>
  <c r="BA109" i="2"/>
  <c r="Q110" i="2"/>
  <c r="Z108" i="2"/>
  <c r="Z106" i="2" s="1"/>
  <c r="Z103" i="2" s="1"/>
  <c r="AG110" i="2"/>
  <c r="BU110" i="2"/>
  <c r="CD108" i="2"/>
  <c r="AE112" i="2"/>
  <c r="BA114" i="2"/>
  <c r="X118" i="2"/>
  <c r="R119" i="2"/>
  <c r="AF119" i="2"/>
  <c r="BV119" i="2"/>
  <c r="CP119" i="2"/>
  <c r="AW120" i="2"/>
  <c r="BM120" i="2"/>
  <c r="BM141" i="2" s="1"/>
  <c r="BW120" i="2"/>
  <c r="T120" i="2"/>
  <c r="X120" i="2"/>
  <c r="X141" i="2" s="1"/>
  <c r="R121" i="2"/>
  <c r="AB120" i="2"/>
  <c r="AF121" i="2"/>
  <c r="AE121" i="2" s="1"/>
  <c r="BX120" i="2"/>
  <c r="BX141" i="2" s="1"/>
  <c r="CB120" i="2"/>
  <c r="BT120" i="2" s="1"/>
  <c r="BV121" i="2"/>
  <c r="CF120" i="2"/>
  <c r="CF118" i="2" s="1"/>
  <c r="CP121" i="2"/>
  <c r="O122" i="2"/>
  <c r="AF122" i="2"/>
  <c r="BS122" i="2"/>
  <c r="BR122" i="2" s="1"/>
  <c r="CI122" i="2" s="1" a="1"/>
  <c r="CI122" i="2" s="1"/>
  <c r="CJ122" i="2" s="1" a="1"/>
  <c r="CJ122" i="2" s="1"/>
  <c r="CK122" i="2" s="1" a="1"/>
  <c r="CK122" i="2" s="1"/>
  <c r="CL122" i="2" s="1" a="1"/>
  <c r="CL122" i="2" s="1"/>
  <c r="AV124" i="2"/>
  <c r="DD124" i="2" s="1"/>
  <c r="BF198" i="2"/>
  <c r="BB198" i="2" s="1"/>
  <c r="BB145" i="2"/>
  <c r="CT198" i="2"/>
  <c r="CX198" i="2"/>
  <c r="CP145" i="2"/>
  <c r="DB198" i="2"/>
  <c r="P127" i="2"/>
  <c r="BA128" i="2"/>
  <c r="AF127" i="2"/>
  <c r="AJ125" i="2"/>
  <c r="AF125" i="2" s="1"/>
  <c r="BE129" i="2"/>
  <c r="BC129" i="2"/>
  <c r="T140" i="2"/>
  <c r="T193" i="2" s="1"/>
  <c r="Z193" i="2"/>
  <c r="Q193" i="2" s="1"/>
  <c r="AJ140" i="2"/>
  <c r="AZ140" i="2"/>
  <c r="AZ193" i="2" s="1"/>
  <c r="BF193" i="2"/>
  <c r="CF140" i="2"/>
  <c r="CX193" i="2"/>
  <c r="T142" i="2"/>
  <c r="T195" i="2" s="1"/>
  <c r="Z195" i="2"/>
  <c r="AJ142" i="2"/>
  <c r="AP195" i="2"/>
  <c r="AZ142" i="2"/>
  <c r="AZ195" i="2" s="1"/>
  <c r="BF195" i="2"/>
  <c r="CF142" i="2"/>
  <c r="CX195" i="2"/>
  <c r="AN196" i="2"/>
  <c r="O144" i="2"/>
  <c r="AP197" i="2"/>
  <c r="AH197" i="2" s="1"/>
  <c r="CX197" i="2"/>
  <c r="T198" i="2"/>
  <c r="R145" i="2"/>
  <c r="AW145" i="2"/>
  <c r="CF198" i="2"/>
  <c r="BW147" i="2"/>
  <c r="BR148" i="2"/>
  <c r="CI148" i="2" s="1"/>
  <c r="CJ148" i="2" s="1" a="1"/>
  <c r="CJ148" i="2" s="1"/>
  <c r="CK148" i="2" s="1" a="1"/>
  <c r="CK148" i="2" s="1"/>
  <c r="CL148" i="2" s="1" a="1"/>
  <c r="CL148" i="2" s="1"/>
  <c r="V147" i="2"/>
  <c r="AB149" i="2"/>
  <c r="CH146" i="2"/>
  <c r="CN149" i="2"/>
  <c r="AM149" i="2"/>
  <c r="AG151" i="2"/>
  <c r="AH151" i="2"/>
  <c r="AQ149" i="2"/>
  <c r="CM152" i="2"/>
  <c r="BR153" i="2"/>
  <c r="CI153" i="2" s="1" a="1"/>
  <c r="CI153" i="2" s="1"/>
  <c r="CJ153" i="2" s="1" a="1"/>
  <c r="CJ153" i="2" s="1"/>
  <c r="CK153" i="2" s="1" a="1"/>
  <c r="CK153" i="2" s="1"/>
  <c r="CL153" i="2" s="1" a="1"/>
  <c r="CL153" i="2" s="1"/>
  <c r="BR154" i="2"/>
  <c r="CI154" i="2" s="1" a="1"/>
  <c r="CI154" i="2" s="1"/>
  <c r="CJ154" i="2" s="1" a="1"/>
  <c r="CJ154" i="2" s="1"/>
  <c r="CK154" i="2" s="1" a="1"/>
  <c r="CK154" i="2" s="1"/>
  <c r="CL154" i="2" s="1" a="1"/>
  <c r="CL154" i="2" s="1"/>
  <c r="BR155" i="2"/>
  <c r="R156" i="2"/>
  <c r="R158" i="2"/>
  <c r="CM159" i="2"/>
  <c r="AH158" i="2"/>
  <c r="AP156" i="2"/>
  <c r="M165" i="2"/>
  <c r="AF167" i="2"/>
  <c r="AK165" i="2"/>
  <c r="AO165" i="2"/>
  <c r="BT167" i="2"/>
  <c r="BU167" i="2"/>
  <c r="BT169" i="2"/>
  <c r="BU169" i="2"/>
  <c r="CO169" i="2"/>
  <c r="CM169" i="2" s="1"/>
  <c r="CQ170" i="2"/>
  <c r="S170" i="2"/>
  <c r="O171" i="2"/>
  <c r="W170" i="2"/>
  <c r="AA170" i="2"/>
  <c r="BP170" i="2"/>
  <c r="BP168" i="2" s="1"/>
  <c r="BP165" i="2" s="1"/>
  <c r="BZ170" i="2"/>
  <c r="BU171" i="2"/>
  <c r="CR170" i="2"/>
  <c r="G172" i="2"/>
  <c r="O172" i="2"/>
  <c r="T170" i="2"/>
  <c r="T168" i="2" s="1"/>
  <c r="T165" i="2" s="1"/>
  <c r="BC172" i="2"/>
  <c r="BD172" i="2"/>
  <c r="CQ174" i="2"/>
  <c r="CM174" i="2" s="1"/>
  <c r="G185" i="2"/>
  <c r="G187" i="2"/>
  <c r="AF184" i="2"/>
  <c r="AK182" i="2"/>
  <c r="AS180" i="2"/>
  <c r="AI182" i="2"/>
  <c r="BA185" i="2"/>
  <c r="DE185" i="2"/>
  <c r="G188" i="2"/>
  <c r="BR188" i="2"/>
  <c r="CI188" i="2" s="1" a="1"/>
  <c r="CI188" i="2" s="1"/>
  <c r="CJ188" i="2" s="1" a="1"/>
  <c r="CJ188" i="2" s="1"/>
  <c r="CK188" i="2" s="1" a="1"/>
  <c r="CK188" i="2" s="1"/>
  <c r="CL188" i="2" s="1" a="1"/>
  <c r="CL188" i="2" s="1"/>
  <c r="G198" i="2"/>
  <c r="G197" i="2"/>
  <c r="G195" i="2"/>
  <c r="BW196" i="2"/>
  <c r="BS196" i="2" s="1"/>
  <c r="AB198" i="2"/>
  <c r="AP146" i="2"/>
  <c r="BB151" i="2"/>
  <c r="BA151" i="2" s="1"/>
  <c r="BG149" i="2"/>
  <c r="AE152" i="2"/>
  <c r="BA154" i="2"/>
  <c r="BB158" i="2"/>
  <c r="BF156" i="2"/>
  <c r="CP158" i="2"/>
  <c r="CX156" i="2"/>
  <c r="CP156" i="2" s="1"/>
  <c r="N161" i="2"/>
  <c r="G162" i="2"/>
  <c r="U165" i="2"/>
  <c r="AC165" i="2"/>
  <c r="BY165" i="2"/>
  <c r="K170" i="2"/>
  <c r="K168" i="2" s="1"/>
  <c r="K165" i="2" s="1"/>
  <c r="BG170" i="2"/>
  <c r="BG168" i="2" s="1"/>
  <c r="BG165" i="2" s="1"/>
  <c r="BK170" i="2"/>
  <c r="BK168" i="2" s="1"/>
  <c r="BK165" i="2" s="1"/>
  <c r="BE171" i="2"/>
  <c r="BO170" i="2"/>
  <c r="CO171" i="2"/>
  <c r="CU170" i="2"/>
  <c r="CO170" i="2" s="1"/>
  <c r="CY170" i="2"/>
  <c r="CY168" i="2" s="1"/>
  <c r="CY165" i="2" s="1"/>
  <c r="DC170" i="2"/>
  <c r="DC168" i="2" s="1"/>
  <c r="DC165" i="2" s="1"/>
  <c r="CQ172" i="2"/>
  <c r="Q173" i="2"/>
  <c r="N173" i="2" s="1"/>
  <c r="AG173" i="2"/>
  <c r="BU173" i="2"/>
  <c r="AI174" i="2"/>
  <c r="AE181" i="2"/>
  <c r="AE183" i="2"/>
  <c r="CC180" i="2"/>
  <c r="AE186" i="2"/>
  <c r="AE187" i="2"/>
  <c r="N183" i="2"/>
  <c r="AV184" i="2"/>
  <c r="DD184" i="2" s="1"/>
  <c r="AW182" i="2"/>
  <c r="N186" i="2"/>
  <c r="CM189" i="2"/>
  <c r="AG202" i="2"/>
  <c r="AH202" i="2"/>
  <c r="BS202" i="2"/>
  <c r="BR202" i="2" s="1"/>
  <c r="CI202" i="2" s="1" a="1"/>
  <c r="CI202" i="2" s="1"/>
  <c r="CJ202" i="2" s="1" a="1"/>
  <c r="CJ202" i="2" s="1"/>
  <c r="CK202" i="2" s="1" a="1"/>
  <c r="CK202" i="2" s="1"/>
  <c r="CL202" i="2" s="1" a="1"/>
  <c r="CL202" i="2" s="1"/>
  <c r="CO202" i="2"/>
  <c r="CM202" i="2" s="1"/>
  <c r="R202" i="2"/>
  <c r="BN139" i="2" l="1"/>
  <c r="BN192" i="2" s="1"/>
  <c r="BN136" i="2"/>
  <c r="CB24" i="2"/>
  <c r="CB23" i="2" s="1"/>
  <c r="CB85" i="2" s="1"/>
  <c r="CB84" i="2" s="1"/>
  <c r="CB116" i="2" s="1"/>
  <c r="BT53" i="2"/>
  <c r="CU139" i="2"/>
  <c r="CU136" i="2"/>
  <c r="BZ93" i="2"/>
  <c r="BT93" i="2" s="1"/>
  <c r="CO26" i="2"/>
  <c r="CM43" i="2"/>
  <c r="DF43" i="2" s="1" a="1"/>
  <c r="DF43" i="2" s="1"/>
  <c r="DG43" i="2" s="1" a="1"/>
  <c r="DG43" i="2" s="1"/>
  <c r="DH43" i="2" s="1" a="1"/>
  <c r="DH43" i="2" s="1"/>
  <c r="DI43" i="2" s="1" a="1"/>
  <c r="DI43" i="2" s="1"/>
  <c r="AB31" i="2"/>
  <c r="BF118" i="2"/>
  <c r="AN118" i="2"/>
  <c r="AN136" i="2" s="1"/>
  <c r="BR54" i="2"/>
  <c r="CI54" i="2" s="1" a="1"/>
  <c r="CI54" i="2" s="1"/>
  <c r="CJ54" i="2" s="1" a="1"/>
  <c r="CJ54" i="2" s="1"/>
  <c r="CK54" i="2" s="1" a="1"/>
  <c r="CK54" i="2" s="1"/>
  <c r="CL54" i="2" s="1" a="1"/>
  <c r="CL54" i="2" s="1"/>
  <c r="BU196" i="2"/>
  <c r="CQ64" i="2"/>
  <c r="G28" i="2"/>
  <c r="BT106" i="2"/>
  <c r="BZ103" i="2"/>
  <c r="BT103" i="2" s="1"/>
  <c r="BU182" i="2"/>
  <c r="DE157" i="2"/>
  <c r="DE92" i="2"/>
  <c r="CM67" i="2"/>
  <c r="R26" i="2"/>
  <c r="BR171" i="2"/>
  <c r="CI171" i="2" s="1" a="1"/>
  <c r="CI171" i="2" s="1"/>
  <c r="CJ171" i="2" s="1" a="1"/>
  <c r="CJ171" i="2" s="1"/>
  <c r="CK171" i="2" s="1" a="1"/>
  <c r="CK171" i="2" s="1"/>
  <c r="CL171" i="2" s="1" a="1"/>
  <c r="CL171" i="2" s="1"/>
  <c r="BA86" i="2"/>
  <c r="G130" i="2"/>
  <c r="DE161" i="2"/>
  <c r="AE58" i="2"/>
  <c r="O41" i="2"/>
  <c r="DE148" i="2"/>
  <c r="BR52" i="2"/>
  <c r="CI52" i="2" s="1" a="1"/>
  <c r="CI52" i="2" s="1"/>
  <c r="CJ52" i="2" s="1" a="1"/>
  <c r="CJ52" i="2" s="1"/>
  <c r="CK52" i="2" s="1" a="1"/>
  <c r="CK52" i="2" s="1"/>
  <c r="CL52" i="2" s="1" a="1"/>
  <c r="CL52" i="2" s="1"/>
  <c r="CX118" i="2"/>
  <c r="BE182" i="2"/>
  <c r="O198" i="2"/>
  <c r="CM124" i="2"/>
  <c r="DE124" i="2" s="1"/>
  <c r="BA95" i="2"/>
  <c r="BT75" i="2"/>
  <c r="AV55" i="2"/>
  <c r="DD55" i="2" s="1"/>
  <c r="AG27" i="2"/>
  <c r="AV25" i="2"/>
  <c r="DD25" i="2" s="1"/>
  <c r="DE35" i="2"/>
  <c r="S156" i="2"/>
  <c r="O156" i="2" s="1"/>
  <c r="BT142" i="2"/>
  <c r="BT193" i="2"/>
  <c r="CF65" i="2"/>
  <c r="DE130" i="2"/>
  <c r="CM122" i="2"/>
  <c r="DE122" i="2" s="1"/>
  <c r="AU194" i="2"/>
  <c r="BY194" i="2"/>
  <c r="AE77" i="2"/>
  <c r="BA67" i="2"/>
  <c r="N45" i="2"/>
  <c r="BZ26" i="2"/>
  <c r="CC168" i="2"/>
  <c r="Y125" i="2"/>
  <c r="Q125" i="2" s="1"/>
  <c r="N125" i="2" s="1"/>
  <c r="BD145" i="2"/>
  <c r="BA145" i="2" s="1"/>
  <c r="DF114" i="2" a="1"/>
  <c r="DF114" i="2" s="1"/>
  <c r="DG114" i="2" s="1" a="1"/>
  <c r="DG114" i="2" s="1"/>
  <c r="DH114" i="2" s="1" a="1"/>
  <c r="DH114" i="2" s="1"/>
  <c r="DI114" i="2" s="1" a="1"/>
  <c r="DI114" i="2" s="1"/>
  <c r="L53" i="2"/>
  <c r="CT26" i="2"/>
  <c r="BS197" i="2"/>
  <c r="BT77" i="2"/>
  <c r="DE42" i="2"/>
  <c r="AE160" i="2"/>
  <c r="BM146" i="2"/>
  <c r="BS193" i="2"/>
  <c r="CV53" i="2"/>
  <c r="BA124" i="2"/>
  <c r="X53" i="2"/>
  <c r="X50" i="2" s="1"/>
  <c r="CZ64" i="2"/>
  <c r="CP25" i="2"/>
  <c r="DA41" i="2"/>
  <c r="BW180" i="2"/>
  <c r="BS180" i="2" s="1"/>
  <c r="BS182" i="2"/>
  <c r="DE181" i="2"/>
  <c r="DE47" i="2"/>
  <c r="AF158" i="2"/>
  <c r="AJ156" i="2"/>
  <c r="AF156" i="2" s="1"/>
  <c r="AE174" i="2"/>
  <c r="N172" i="2"/>
  <c r="N171" i="2"/>
  <c r="CP198" i="2"/>
  <c r="AE119" i="2"/>
  <c r="N121" i="2"/>
  <c r="CM88" i="2"/>
  <c r="BJ24" i="2"/>
  <c r="BJ23" i="2" s="1"/>
  <c r="BJ85" i="2" s="1"/>
  <c r="DE163" i="2"/>
  <c r="BR173" i="2"/>
  <c r="CI173" i="2" s="1" a="1"/>
  <c r="CI173" i="2" s="1"/>
  <c r="CJ173" i="2" s="1" a="1"/>
  <c r="CJ173" i="2" s="1"/>
  <c r="CK173" i="2" s="1" a="1"/>
  <c r="CK173" i="2" s="1"/>
  <c r="CL173" i="2" s="1" a="1"/>
  <c r="CL173" i="2" s="1"/>
  <c r="AH156" i="2"/>
  <c r="P149" i="2"/>
  <c r="CP197" i="2"/>
  <c r="BX194" i="2"/>
  <c r="N169" i="2"/>
  <c r="BX198" i="2"/>
  <c r="BS198" i="2" s="1"/>
  <c r="CO147" i="2"/>
  <c r="BV196" i="2"/>
  <c r="BR196" i="2" s="1"/>
  <c r="CI196" i="2" s="1" a="1"/>
  <c r="CI196" i="2" s="1"/>
  <c r="CJ196" i="2" s="1" a="1"/>
  <c r="CJ196" i="2" s="1"/>
  <c r="CK196" i="2" s="1" a="1"/>
  <c r="CK196" i="2" s="1"/>
  <c r="CL196" i="2" s="1" a="1"/>
  <c r="CL196" i="2" s="1"/>
  <c r="AG125" i="2"/>
  <c r="BA122" i="2"/>
  <c r="BA110" i="2"/>
  <c r="BS106" i="2"/>
  <c r="R94" i="2"/>
  <c r="BO24" i="2"/>
  <c r="CM52" i="2"/>
  <c r="DF52" i="2" s="1" a="1"/>
  <c r="DF52" i="2" s="1"/>
  <c r="DG52" i="2" s="1" a="1"/>
  <c r="DG52" i="2" s="1"/>
  <c r="DH52" i="2" s="1" a="1"/>
  <c r="DH52" i="2" s="1"/>
  <c r="DI52" i="2" s="1" a="1"/>
  <c r="DI52" i="2" s="1"/>
  <c r="N160" i="2"/>
  <c r="AT192" i="2"/>
  <c r="Q140" i="2"/>
  <c r="G91" i="2"/>
  <c r="DE80" i="2"/>
  <c r="AE79" i="2"/>
  <c r="Q77" i="2"/>
  <c r="BA57" i="2"/>
  <c r="N56" i="2"/>
  <c r="BR28" i="2"/>
  <c r="CI28" i="2" s="1" a="1"/>
  <c r="CI28" i="2" s="1"/>
  <c r="CJ28" i="2" s="1" a="1"/>
  <c r="CJ28" i="2" s="1"/>
  <c r="CK28" i="2" s="1" a="1"/>
  <c r="CK28" i="2" s="1"/>
  <c r="CL28" i="2" s="1" a="1"/>
  <c r="CL28" i="2" s="1"/>
  <c r="BN194" i="2"/>
  <c r="DF89" i="2" a="1"/>
  <c r="DF89" i="2" s="1"/>
  <c r="DG89" i="2" s="1" a="1"/>
  <c r="DG89" i="2" s="1"/>
  <c r="DH89" i="2" s="1" a="1"/>
  <c r="DH89" i="2" s="1"/>
  <c r="DI89" i="2" s="1" a="1"/>
  <c r="DI89" i="2" s="1"/>
  <c r="N88" i="2"/>
  <c r="BS27" i="2"/>
  <c r="BD198" i="2"/>
  <c r="CC31" i="2"/>
  <c r="BU31" i="2" s="1"/>
  <c r="DF76" i="2" a="1"/>
  <c r="DF76" i="2" s="1"/>
  <c r="DG76" i="2" s="1" a="1"/>
  <c r="DG76" i="2" s="1"/>
  <c r="DH76" i="2" s="1" a="1"/>
  <c r="DH76" i="2" s="1"/>
  <c r="DI76" i="2" s="1" a="1"/>
  <c r="DI76" i="2" s="1"/>
  <c r="AG103" i="2"/>
  <c r="AS118" i="2"/>
  <c r="N95" i="2"/>
  <c r="P193" i="2"/>
  <c r="AE69" i="2"/>
  <c r="CO25" i="2"/>
  <c r="AE45" i="2"/>
  <c r="Q41" i="2"/>
  <c r="N41" i="2" s="1"/>
  <c r="CM79" i="2"/>
  <c r="BA79" i="2"/>
  <c r="DE21" i="2"/>
  <c r="O77" i="2"/>
  <c r="N77" i="2" s="1"/>
  <c r="S75" i="2"/>
  <c r="O75" i="2" s="1"/>
  <c r="AY50" i="2"/>
  <c r="AY24" i="2"/>
  <c r="AY23" i="2" s="1"/>
  <c r="AY85" i="2" s="1"/>
  <c r="AY84" i="2" s="1"/>
  <c r="AY116" i="2" s="1"/>
  <c r="CE31" i="2"/>
  <c r="BU32" i="2"/>
  <c r="BN50" i="2"/>
  <c r="BN24" i="2"/>
  <c r="BN23" i="2" s="1"/>
  <c r="BN85" i="2" s="1"/>
  <c r="BN117" i="2" s="1"/>
  <c r="CZ136" i="2"/>
  <c r="CZ139" i="2"/>
  <c r="CZ192" i="2" s="1"/>
  <c r="AL50" i="2"/>
  <c r="AL24" i="2"/>
  <c r="AL23" i="2" s="1"/>
  <c r="AL85" i="2" s="1"/>
  <c r="AL117" i="2" s="1"/>
  <c r="P94" i="2"/>
  <c r="V93" i="2"/>
  <c r="BA29" i="2"/>
  <c r="CU168" i="2"/>
  <c r="CU192" i="2" s="1"/>
  <c r="W168" i="2"/>
  <c r="W165" i="2" s="1"/>
  <c r="P165" i="2" s="1"/>
  <c r="AE151" i="2"/>
  <c r="AE122" i="2"/>
  <c r="N184" i="2"/>
  <c r="P170" i="2"/>
  <c r="AQ165" i="2"/>
  <c r="AH165" i="2" s="1"/>
  <c r="U118" i="2"/>
  <c r="U139" i="2" s="1"/>
  <c r="U192" i="2" s="1"/>
  <c r="BM53" i="2"/>
  <c r="BM50" i="2" s="1"/>
  <c r="DE91" i="2"/>
  <c r="Z24" i="2"/>
  <c r="Z23" i="2" s="1"/>
  <c r="Z85" i="2" s="1"/>
  <c r="AE56" i="2"/>
  <c r="CQ198" i="2"/>
  <c r="AE129" i="2"/>
  <c r="W26" i="2"/>
  <c r="P26" i="2" s="1"/>
  <c r="AE29" i="2"/>
  <c r="Q198" i="2"/>
  <c r="N198" i="2" s="1"/>
  <c r="BH194" i="2"/>
  <c r="CW141" i="2"/>
  <c r="CW194" i="2" s="1"/>
  <c r="CW118" i="2"/>
  <c r="CP142" i="2"/>
  <c r="BU145" i="2"/>
  <c r="CC198" i="2"/>
  <c r="BU198" i="2" s="1"/>
  <c r="W141" i="2"/>
  <c r="W194" i="2" s="1"/>
  <c r="W118" i="2"/>
  <c r="AN139" i="2"/>
  <c r="AN192" i="2" s="1"/>
  <c r="R143" i="2"/>
  <c r="N122" i="2"/>
  <c r="BD146" i="2"/>
  <c r="CS118" i="2"/>
  <c r="K118" i="2"/>
  <c r="K136" i="2" s="1"/>
  <c r="CM110" i="2"/>
  <c r="DE110" i="2" s="1"/>
  <c r="BC170" i="2"/>
  <c r="AE169" i="2"/>
  <c r="DF148" i="2" a="1"/>
  <c r="DF148" i="2" s="1"/>
  <c r="DG148" i="2" s="1" a="1"/>
  <c r="DG148" i="2" s="1"/>
  <c r="DH148" i="2" s="1" a="1"/>
  <c r="DH148" i="2" s="1"/>
  <c r="DI148" i="2" s="1" a="1"/>
  <c r="DI148" i="2" s="1"/>
  <c r="CO142" i="2"/>
  <c r="BT195" i="2"/>
  <c r="BR195" i="2" s="1"/>
  <c r="CI195" i="2" s="1" a="1"/>
  <c r="CI195" i="2" s="1"/>
  <c r="CJ195" i="2" s="1" a="1"/>
  <c r="CJ195" i="2" s="1"/>
  <c r="CK195" i="2" s="1" a="1"/>
  <c r="CK195" i="2" s="1"/>
  <c r="CL195" i="2" s="1" a="1"/>
  <c r="CL195" i="2" s="1"/>
  <c r="BD120" i="2"/>
  <c r="CM95" i="2"/>
  <c r="DF95" i="2" s="1" a="1"/>
  <c r="DF95" i="2" s="1"/>
  <c r="DG95" i="2" s="1" a="1"/>
  <c r="DG95" i="2" s="1"/>
  <c r="DH95" i="2" s="1" a="1"/>
  <c r="DH95" i="2" s="1"/>
  <c r="DI95" i="2" s="1" a="1"/>
  <c r="DI95" i="2" s="1"/>
  <c r="G89" i="2"/>
  <c r="CM54" i="2"/>
  <c r="DE54" i="2" s="1"/>
  <c r="CM45" i="2"/>
  <c r="DF45" i="2" s="1" a="1"/>
  <c r="DF45" i="2" s="1"/>
  <c r="DG45" i="2" s="1" a="1"/>
  <c r="DG45" i="2" s="1"/>
  <c r="DH45" i="2" s="1" a="1"/>
  <c r="DH45" i="2" s="1"/>
  <c r="DI45" i="2" s="1" a="1"/>
  <c r="DI45" i="2" s="1"/>
  <c r="AT24" i="2"/>
  <c r="AT23" i="2" s="1"/>
  <c r="AT85" i="2" s="1"/>
  <c r="AT84" i="2" s="1"/>
  <c r="AF145" i="2"/>
  <c r="CP143" i="2"/>
  <c r="N124" i="2"/>
  <c r="BG118" i="2"/>
  <c r="BG139" i="2" s="1"/>
  <c r="DE66" i="2"/>
  <c r="BU55" i="2"/>
  <c r="BR45" i="2"/>
  <c r="CI45" i="2" s="1" a="1"/>
  <c r="CI45" i="2" s="1"/>
  <c r="CJ45" i="2" s="1" a="1"/>
  <c r="CJ45" i="2" s="1"/>
  <c r="CK45" i="2" s="1" a="1"/>
  <c r="CK45" i="2" s="1"/>
  <c r="CL45" i="2" s="1" a="1"/>
  <c r="CL45" i="2" s="1"/>
  <c r="R31" i="2"/>
  <c r="BP26" i="2"/>
  <c r="CN198" i="2"/>
  <c r="CM198" i="2" s="1"/>
  <c r="CM129" i="2"/>
  <c r="BX93" i="2"/>
  <c r="BS93" i="2" s="1"/>
  <c r="CE24" i="2"/>
  <c r="CE23" i="2" s="1"/>
  <c r="CE85" i="2" s="1"/>
  <c r="CE117" i="2" s="1"/>
  <c r="AR53" i="2"/>
  <c r="DE109" i="2"/>
  <c r="BJ194" i="2"/>
  <c r="BD55" i="2"/>
  <c r="CB50" i="2"/>
  <c r="BT50" i="2" s="1"/>
  <c r="BH118" i="2"/>
  <c r="AG182" i="2"/>
  <c r="AM180" i="2"/>
  <c r="AG180" i="2" s="1"/>
  <c r="AN53" i="2"/>
  <c r="AN26" i="2"/>
  <c r="Q43" i="2"/>
  <c r="CD118" i="2"/>
  <c r="BU118" i="2" s="1"/>
  <c r="AJ118" i="2"/>
  <c r="CE26" i="2"/>
  <c r="BU26" i="2" s="1"/>
  <c r="CS156" i="2"/>
  <c r="CN158" i="2"/>
  <c r="AE202" i="2"/>
  <c r="AE173" i="2"/>
  <c r="R198" i="2"/>
  <c r="CP195" i="2"/>
  <c r="X194" i="2"/>
  <c r="BX118" i="2"/>
  <c r="BX139" i="2" s="1"/>
  <c r="BX192" i="2" s="1"/>
  <c r="BM118" i="2"/>
  <c r="BD118" i="2" s="1"/>
  <c r="BR184" i="2"/>
  <c r="CI184" i="2" s="1" a="1"/>
  <c r="CI184" i="2" s="1"/>
  <c r="CJ184" i="2" s="1" a="1"/>
  <c r="CJ184" i="2" s="1"/>
  <c r="CK184" i="2" s="1" a="1"/>
  <c r="CK184" i="2" s="1"/>
  <c r="CL184" i="2" s="1" a="1"/>
  <c r="CL184" i="2" s="1"/>
  <c r="BR151" i="2"/>
  <c r="CI151" i="2" s="1" a="1"/>
  <c r="CI151" i="2" s="1"/>
  <c r="CJ151" i="2" s="1" a="1"/>
  <c r="CJ151" i="2" s="1"/>
  <c r="CK151" i="2" s="1" a="1"/>
  <c r="CK151" i="2" s="1"/>
  <c r="CL151" i="2" s="1" a="1"/>
  <c r="CL151" i="2" s="1"/>
  <c r="CQ144" i="2"/>
  <c r="CA136" i="2"/>
  <c r="BD127" i="2"/>
  <c r="AF120" i="2"/>
  <c r="N174" i="2"/>
  <c r="BA160" i="2"/>
  <c r="DD157" i="2"/>
  <c r="DE150" i="2"/>
  <c r="BV143" i="2"/>
  <c r="BR143" i="2" s="1"/>
  <c r="CI143" i="2" s="1" a="1"/>
  <c r="CI143" i="2" s="1"/>
  <c r="CJ143" i="2" s="1" a="1"/>
  <c r="CJ143" i="2" s="1"/>
  <c r="CK143" i="2" s="1" a="1"/>
  <c r="CK143" i="2" s="1"/>
  <c r="CL143" i="2" s="1" a="1"/>
  <c r="CL143" i="2" s="1"/>
  <c r="Z139" i="2"/>
  <c r="BR123" i="2"/>
  <c r="CI123" i="2" s="1" a="1"/>
  <c r="CI123" i="2" s="1"/>
  <c r="CJ123" i="2" s="1" a="1"/>
  <c r="CJ123" i="2" s="1"/>
  <c r="CK123" i="2" s="1" a="1"/>
  <c r="CK123" i="2" s="1"/>
  <c r="CL123" i="2" s="1" a="1"/>
  <c r="CL123" i="2" s="1"/>
  <c r="S139" i="2"/>
  <c r="BR99" i="2"/>
  <c r="CI99" i="2" s="1" a="1"/>
  <c r="CI99" i="2" s="1"/>
  <c r="CJ99" i="2" s="1" a="1"/>
  <c r="CJ99" i="2" s="1"/>
  <c r="CK99" i="2" s="1" a="1"/>
  <c r="CK99" i="2" s="1"/>
  <c r="CL99" i="2" s="1" a="1"/>
  <c r="CL99" i="2" s="1"/>
  <c r="DE74" i="2"/>
  <c r="CR64" i="2"/>
  <c r="CN64" i="2" s="1"/>
  <c r="AW53" i="2"/>
  <c r="AW50" i="2" s="1"/>
  <c r="N52" i="2"/>
  <c r="O27" i="2"/>
  <c r="DE188" i="2"/>
  <c r="CA194" i="2"/>
  <c r="CM151" i="2"/>
  <c r="DF151" i="2" s="1" a="1"/>
  <c r="DF151" i="2" s="1"/>
  <c r="DG151" i="2" s="1" a="1"/>
  <c r="DG151" i="2" s="1"/>
  <c r="DH151" i="2" s="1" a="1"/>
  <c r="DH151" i="2" s="1"/>
  <c r="DI151" i="2" s="1" a="1"/>
  <c r="DI151" i="2" s="1"/>
  <c r="CO195" i="2"/>
  <c r="CZ141" i="2"/>
  <c r="CZ194" i="2" s="1"/>
  <c r="Q195" i="2"/>
  <c r="BB120" i="2"/>
  <c r="BP118" i="2"/>
  <c r="BP136" i="2" s="1"/>
  <c r="Q108" i="2"/>
  <c r="Q103" i="2"/>
  <c r="G90" i="2"/>
  <c r="BR79" i="2"/>
  <c r="CI79" i="2" s="1" a="1"/>
  <c r="CI79" i="2" s="1"/>
  <c r="CJ79" i="2" s="1" a="1"/>
  <c r="CJ79" i="2" s="1"/>
  <c r="CK79" i="2" s="1" a="1"/>
  <c r="CK79" i="2" s="1"/>
  <c r="CL79" i="2" s="1" a="1"/>
  <c r="CL79" i="2" s="1"/>
  <c r="BR30" i="2"/>
  <c r="CI30" i="2" s="1" a="1"/>
  <c r="CI30" i="2" s="1"/>
  <c r="CJ30" i="2" s="1" a="1"/>
  <c r="CJ30" i="2" s="1"/>
  <c r="CK30" i="2" s="1" a="1"/>
  <c r="CK30" i="2" s="1"/>
  <c r="CL30" i="2" s="1" a="1"/>
  <c r="CL30" i="2" s="1"/>
  <c r="BA27" i="2"/>
  <c r="BA56" i="2"/>
  <c r="BU34" i="2"/>
  <c r="BJ31" i="2"/>
  <c r="BC31" i="2" s="1"/>
  <c r="CO27" i="2"/>
  <c r="R25" i="2"/>
  <c r="BP24" i="2"/>
  <c r="BP23" i="2" s="1"/>
  <c r="BP85" i="2" s="1"/>
  <c r="BP117" i="2" s="1"/>
  <c r="CQ149" i="2"/>
  <c r="BK194" i="2"/>
  <c r="DE107" i="2"/>
  <c r="DE71" i="2"/>
  <c r="DE68" i="2"/>
  <c r="CQ65" i="2"/>
  <c r="CQ27" i="2"/>
  <c r="CW53" i="2"/>
  <c r="CW24" i="2" s="1"/>
  <c r="CW23" i="2" s="1"/>
  <c r="CW85" i="2" s="1"/>
  <c r="CW117" i="2" s="1"/>
  <c r="O25" i="2"/>
  <c r="DE49" i="2"/>
  <c r="O145" i="2"/>
  <c r="N145" i="2" s="1"/>
  <c r="Q143" i="2"/>
  <c r="CO193" i="2"/>
  <c r="BA99" i="2"/>
  <c r="AE28" i="2"/>
  <c r="AF94" i="2"/>
  <c r="BB75" i="2"/>
  <c r="AV67" i="2"/>
  <c r="DD67" i="2" s="1"/>
  <c r="DB194" i="2"/>
  <c r="AF55" i="2"/>
  <c r="BA41" i="2"/>
  <c r="BN26" i="2"/>
  <c r="DE46" i="2"/>
  <c r="BA173" i="2"/>
  <c r="AZ118" i="2"/>
  <c r="CE118" i="2"/>
  <c r="DB118" i="2"/>
  <c r="AA118" i="2"/>
  <c r="G154" i="2"/>
  <c r="G153" i="2"/>
  <c r="G155" i="2"/>
  <c r="G152" i="2"/>
  <c r="AX53" i="2"/>
  <c r="BI103" i="2"/>
  <c r="BC106" i="2"/>
  <c r="BJ118" i="2"/>
  <c r="AR118" i="2"/>
  <c r="AH136" i="2" s="1"/>
  <c r="CA26" i="2"/>
  <c r="AZ26" i="2"/>
  <c r="CM160" i="2"/>
  <c r="DF160" i="2" s="1" a="1"/>
  <c r="DF160" i="2" s="1"/>
  <c r="DG160" i="2" s="1" a="1"/>
  <c r="DG160" i="2" s="1"/>
  <c r="DH160" i="2" s="1" a="1"/>
  <c r="DH160" i="2" s="1"/>
  <c r="DI160" i="2" s="1" a="1"/>
  <c r="DI160" i="2" s="1"/>
  <c r="AK26" i="2"/>
  <c r="AD24" i="2"/>
  <c r="AD23" i="2" s="1"/>
  <c r="AD85" i="2" s="1"/>
  <c r="BD193" i="2"/>
  <c r="AE88" i="2"/>
  <c r="N79" i="2"/>
  <c r="AE59" i="2"/>
  <c r="CP26" i="2"/>
  <c r="DE33" i="2"/>
  <c r="AS31" i="2"/>
  <c r="AI31" i="2" s="1"/>
  <c r="BR27" i="2"/>
  <c r="CI27" i="2" s="1" a="1"/>
  <c r="CI27" i="2" s="1"/>
  <c r="CJ27" i="2" s="1" a="1"/>
  <c r="CJ27" i="2" s="1"/>
  <c r="CK27" i="2" s="1" a="1"/>
  <c r="CK27" i="2" s="1"/>
  <c r="CL27" i="2" s="1" a="1"/>
  <c r="CL27" i="2" s="1"/>
  <c r="DB26" i="2"/>
  <c r="AT26" i="2"/>
  <c r="DE183" i="2"/>
  <c r="BA171" i="2"/>
  <c r="CM167" i="2"/>
  <c r="AG144" i="2"/>
  <c r="Q196" i="2"/>
  <c r="O127" i="2"/>
  <c r="Q106" i="2"/>
  <c r="AA26" i="2"/>
  <c r="AG43" i="2"/>
  <c r="AE43" i="2" s="1"/>
  <c r="DE83" i="2"/>
  <c r="AI75" i="2"/>
  <c r="AE75" i="2" s="1"/>
  <c r="AE34" i="2"/>
  <c r="L118" i="2"/>
  <c r="BT55" i="2"/>
  <c r="BZ141" i="2"/>
  <c r="BZ194" i="2" s="1"/>
  <c r="BZ118" i="2"/>
  <c r="AL26" i="2"/>
  <c r="O94" i="2"/>
  <c r="O67" i="2"/>
  <c r="S65" i="2"/>
  <c r="AE52" i="2"/>
  <c r="M141" i="2"/>
  <c r="M194" i="2" s="1"/>
  <c r="M118" i="2"/>
  <c r="BL64" i="2"/>
  <c r="BD64" i="2" s="1"/>
  <c r="CQ158" i="2"/>
  <c r="DA156" i="2"/>
  <c r="CQ156" i="2" s="1"/>
  <c r="DE57" i="2"/>
  <c r="DF57" i="2" a="1"/>
  <c r="DF57" i="2" s="1"/>
  <c r="DG57" i="2" s="1" a="1"/>
  <c r="DG57" i="2" s="1"/>
  <c r="DH57" i="2" s="1" a="1"/>
  <c r="DH57" i="2" s="1"/>
  <c r="DI57" i="2" s="1" a="1"/>
  <c r="DI57" i="2" s="1"/>
  <c r="AZ168" i="2"/>
  <c r="AV168" i="2" s="1"/>
  <c r="DD168" i="2" s="1"/>
  <c r="AV170" i="2"/>
  <c r="DD170" i="2" s="1"/>
  <c r="AZ194" i="2"/>
  <c r="CX165" i="2"/>
  <c r="CP165" i="2" s="1"/>
  <c r="CP168" i="2"/>
  <c r="DF69" i="2" a="1"/>
  <c r="DF69" i="2" s="1"/>
  <c r="DG69" i="2" s="1" a="1"/>
  <c r="DG69" i="2" s="1"/>
  <c r="DH69" i="2" s="1" a="1"/>
  <c r="DH69" i="2" s="1"/>
  <c r="DI69" i="2" s="1" a="1"/>
  <c r="DI69" i="2" s="1"/>
  <c r="DF202" i="2" a="1"/>
  <c r="DF202" i="2" s="1"/>
  <c r="DG202" i="2" s="1" a="1"/>
  <c r="DG202" i="2" s="1"/>
  <c r="DH202" i="2" s="1" a="1"/>
  <c r="DH202" i="2" s="1"/>
  <c r="DI202" i="2" s="1" a="1"/>
  <c r="DI202" i="2" s="1"/>
  <c r="DE202" i="2"/>
  <c r="BB156" i="2"/>
  <c r="BF146" i="2"/>
  <c r="BB149" i="2"/>
  <c r="BA149" i="2" s="1"/>
  <c r="BG147" i="2"/>
  <c r="O170" i="2"/>
  <c r="S168" i="2"/>
  <c r="AV145" i="2"/>
  <c r="DD145" i="2" s="1"/>
  <c r="AW198" i="2"/>
  <c r="AV198" i="2" s="1"/>
  <c r="DD198" i="2" s="1"/>
  <c r="AB141" i="2"/>
  <c r="R120" i="2"/>
  <c r="AB118" i="2"/>
  <c r="BW141" i="2"/>
  <c r="BS120" i="2"/>
  <c r="BW118" i="2"/>
  <c r="CF136" i="2"/>
  <c r="CF139" i="2"/>
  <c r="Z117" i="2"/>
  <c r="Z84" i="2"/>
  <c r="CB156" i="2"/>
  <c r="BT158" i="2"/>
  <c r="DE189" i="2"/>
  <c r="DF189" i="2" a="1"/>
  <c r="DF189" i="2" s="1"/>
  <c r="DG189" i="2" s="1" a="1"/>
  <c r="DG189" i="2" s="1"/>
  <c r="DH189" i="2" s="1" a="1"/>
  <c r="DH189" i="2" s="1"/>
  <c r="DI189" i="2" s="1" a="1"/>
  <c r="DI189" i="2" s="1"/>
  <c r="BE170" i="2"/>
  <c r="BO168" i="2"/>
  <c r="DF169" i="2" a="1"/>
  <c r="DF169" i="2" s="1"/>
  <c r="DG169" i="2" s="1" a="1"/>
  <c r="DG169" i="2" s="1"/>
  <c r="DH169" i="2" s="1" a="1"/>
  <c r="DH169" i="2" s="1"/>
  <c r="DI169" i="2" s="1" a="1"/>
  <c r="DI169" i="2" s="1"/>
  <c r="DF159" i="2" a="1"/>
  <c r="DF159" i="2" s="1"/>
  <c r="DG159" i="2" s="1" a="1"/>
  <c r="DG159" i="2" s="1"/>
  <c r="DH159" i="2" s="1" a="1"/>
  <c r="DH159" i="2" s="1"/>
  <c r="DI159" i="2" s="1" a="1"/>
  <c r="DI159" i="2" s="1"/>
  <c r="DE159" i="2"/>
  <c r="T141" i="2"/>
  <c r="T194" i="2" s="1"/>
  <c r="T118" i="2"/>
  <c r="BM139" i="2"/>
  <c r="BM136" i="2"/>
  <c r="BU108" i="2"/>
  <c r="BR108" i="2" s="1"/>
  <c r="CI108" i="2" s="1" a="1"/>
  <c r="CI108" i="2" s="1"/>
  <c r="CJ108" i="2" s="1" a="1"/>
  <c r="CJ108" i="2" s="1"/>
  <c r="CK108" i="2" s="1" a="1"/>
  <c r="CK108" i="2" s="1"/>
  <c r="CL108" i="2" s="1" a="1"/>
  <c r="CL108" i="2" s="1"/>
  <c r="CD106" i="2"/>
  <c r="BT182" i="2"/>
  <c r="BR182" i="2" s="1"/>
  <c r="CI182" i="2" s="1" a="1"/>
  <c r="CI182" i="2" s="1"/>
  <c r="CJ182" i="2" s="1" a="1"/>
  <c r="CJ182" i="2" s="1"/>
  <c r="CK182" i="2" s="1" a="1"/>
  <c r="CK182" i="2" s="1"/>
  <c r="CL182" i="2" s="1" a="1"/>
  <c r="CL182" i="2" s="1"/>
  <c r="BZ180" i="2"/>
  <c r="AE172" i="2"/>
  <c r="CQ168" i="2"/>
  <c r="CD156" i="2"/>
  <c r="BU156" i="2" s="1"/>
  <c r="BU158" i="2"/>
  <c r="BI180" i="2"/>
  <c r="BC182" i="2"/>
  <c r="CO144" i="2"/>
  <c r="CU197" i="2"/>
  <c r="CO197" i="2" s="1"/>
  <c r="G144" i="2"/>
  <c r="G142" i="2"/>
  <c r="G145" i="2"/>
  <c r="G143" i="2"/>
  <c r="BA129" i="2"/>
  <c r="BA127" i="2"/>
  <c r="CC93" i="2"/>
  <c r="N99" i="2"/>
  <c r="BE94" i="2"/>
  <c r="BO93" i="2"/>
  <c r="BE93" i="2" s="1"/>
  <c r="AE86" i="2"/>
  <c r="CM30" i="2"/>
  <c r="DE52" i="2"/>
  <c r="CI38" i="2" a="1"/>
  <c r="CI38" i="2" s="1"/>
  <c r="CJ38" i="2" s="1" a="1"/>
  <c r="CJ38" i="2" s="1"/>
  <c r="CK38" i="2" s="1" a="1"/>
  <c r="CK38" i="2" s="1"/>
  <c r="CL38" i="2" s="1" a="1"/>
  <c r="CL38" i="2" s="1"/>
  <c r="DE38" i="2"/>
  <c r="BS203" i="2"/>
  <c r="BR22" i="2"/>
  <c r="BV180" i="2"/>
  <c r="CS196" i="2"/>
  <c r="CN196" i="2" s="1"/>
  <c r="CN143" i="2"/>
  <c r="CY141" i="2"/>
  <c r="CY118" i="2"/>
  <c r="CP120" i="2"/>
  <c r="CV141" i="2"/>
  <c r="CV194" i="2" s="1"/>
  <c r="CO120" i="2"/>
  <c r="AC141" i="2"/>
  <c r="AC194" i="2" s="1"/>
  <c r="AC118" i="2"/>
  <c r="CV118" i="2"/>
  <c r="DE112" i="2"/>
  <c r="DF112" i="2" a="1"/>
  <c r="DF112" i="2" s="1"/>
  <c r="DG112" i="2" s="1" a="1"/>
  <c r="DG112" i="2" s="1"/>
  <c r="DH112" i="2" s="1" a="1"/>
  <c r="DH112" i="2" s="1"/>
  <c r="DI112" i="2" s="1" a="1"/>
  <c r="DI112" i="2" s="1"/>
  <c r="N110" i="2"/>
  <c r="P108" i="2"/>
  <c r="W106" i="2"/>
  <c r="AS93" i="2"/>
  <c r="AJ65" i="2"/>
  <c r="AF67" i="2"/>
  <c r="AE67" i="2" s="1"/>
  <c r="BQ26" i="2"/>
  <c r="BE26" i="2" s="1"/>
  <c r="BE55" i="2"/>
  <c r="BQ53" i="2"/>
  <c r="BC55" i="2"/>
  <c r="BI26" i="2"/>
  <c r="BC26" i="2" s="1"/>
  <c r="BI53" i="2"/>
  <c r="BS55" i="2"/>
  <c r="BW53" i="2"/>
  <c r="CM28" i="2"/>
  <c r="CF24" i="2"/>
  <c r="AZ117" i="2"/>
  <c r="AZ84" i="2"/>
  <c r="AZ116" i="2" s="1"/>
  <c r="N123" i="2"/>
  <c r="BK195" i="2"/>
  <c r="BC195" i="2" s="1"/>
  <c r="BC142" i="2"/>
  <c r="AU195" i="2"/>
  <c r="AI142" i="2"/>
  <c r="T50" i="2"/>
  <c r="T24" i="2"/>
  <c r="T23" i="2" s="1"/>
  <c r="T85" i="2" s="1"/>
  <c r="CD117" i="2"/>
  <c r="CD84" i="2"/>
  <c r="O149" i="2"/>
  <c r="S147" i="2"/>
  <c r="AP192" i="2"/>
  <c r="BO23" i="2"/>
  <c r="X64" i="2"/>
  <c r="P75" i="2"/>
  <c r="Q86" i="2"/>
  <c r="N86" i="2" s="1"/>
  <c r="L50" i="2"/>
  <c r="L24" i="2"/>
  <c r="L23" i="2" s="1"/>
  <c r="L85" i="2" s="1"/>
  <c r="CH117" i="2"/>
  <c r="CH84" i="2"/>
  <c r="CH116" i="2" s="1"/>
  <c r="BM180" i="2"/>
  <c r="BD182" i="2"/>
  <c r="AF149" i="2"/>
  <c r="AJ147" i="2"/>
  <c r="BV147" i="2"/>
  <c r="BO198" i="2"/>
  <c r="BE198" i="2" s="1"/>
  <c r="BA198" i="2" s="1"/>
  <c r="BE145" i="2"/>
  <c r="BG197" i="2"/>
  <c r="BB197" i="2" s="1"/>
  <c r="BB144" i="2"/>
  <c r="BR110" i="2"/>
  <c r="CI110" i="2" s="1" a="1"/>
  <c r="CI110" i="2" s="1"/>
  <c r="CJ110" i="2" s="1" a="1"/>
  <c r="CJ110" i="2" s="1"/>
  <c r="CK110" i="2" s="1" a="1"/>
  <c r="CK110" i="2" s="1"/>
  <c r="CL110" i="2" s="1" a="1"/>
  <c r="CL110" i="2" s="1"/>
  <c r="AV106" i="2"/>
  <c r="AW103" i="2"/>
  <c r="AV103" i="2" s="1"/>
  <c r="AO53" i="2"/>
  <c r="P41" i="2"/>
  <c r="V31" i="2"/>
  <c r="CB117" i="2"/>
  <c r="BN84" i="2"/>
  <c r="BN116" i="2" s="1"/>
  <c r="BB203" i="2"/>
  <c r="BA22" i="2"/>
  <c r="BA203" i="2" s="1"/>
  <c r="BV170" i="2"/>
  <c r="CF168" i="2"/>
  <c r="BS170" i="2"/>
  <c r="BW168" i="2"/>
  <c r="BC168" i="2"/>
  <c r="BI165" i="2"/>
  <c r="BC165" i="2" s="1"/>
  <c r="AG168" i="2"/>
  <c r="AM165" i="2"/>
  <c r="BR160" i="2"/>
  <c r="CH118" i="2"/>
  <c r="CH141" i="2"/>
  <c r="CH194" i="2" s="1"/>
  <c r="CN142" i="2"/>
  <c r="CR195" i="2"/>
  <c r="CN195" i="2" s="1"/>
  <c r="BR121" i="2"/>
  <c r="CI121" i="2" s="1" a="1"/>
  <c r="CI121" i="2" s="1"/>
  <c r="CJ121" i="2" s="1" a="1"/>
  <c r="CJ121" i="2" s="1"/>
  <c r="CK121" i="2" s="1" a="1"/>
  <c r="CK121" i="2" s="1"/>
  <c r="CL121" i="2" s="1" a="1"/>
  <c r="CL121" i="2" s="1"/>
  <c r="BO141" i="2"/>
  <c r="BE120" i="2"/>
  <c r="CR193" i="2"/>
  <c r="CN193" i="2" s="1"/>
  <c r="CN140" i="2"/>
  <c r="BO118" i="2"/>
  <c r="BF103" i="2"/>
  <c r="BB103" i="2" s="1"/>
  <c r="BB106" i="2"/>
  <c r="CN108" i="2"/>
  <c r="CM108" i="2" s="1"/>
  <c r="CR106" i="2"/>
  <c r="Z93" i="2"/>
  <c r="Q94" i="2"/>
  <c r="DE78" i="2"/>
  <c r="DF78" i="2" a="1"/>
  <c r="DF78" i="2" s="1"/>
  <c r="DG78" i="2" s="1" a="1"/>
  <c r="DG78" i="2" s="1"/>
  <c r="DH78" i="2" s="1" a="1"/>
  <c r="DH78" i="2" s="1"/>
  <c r="DI78" i="2" s="1" a="1"/>
  <c r="DI78" i="2" s="1"/>
  <c r="R77" i="2"/>
  <c r="AB75" i="2"/>
  <c r="R75" i="2" s="1"/>
  <c r="AB24" i="2"/>
  <c r="CM65" i="2"/>
  <c r="CX64" i="2"/>
  <c r="CP65" i="2"/>
  <c r="DF58" i="2" a="1"/>
  <c r="DF58" i="2" s="1"/>
  <c r="DG58" i="2" s="1" a="1"/>
  <c r="DG58" i="2" s="1"/>
  <c r="DH58" i="2" s="1" a="1"/>
  <c r="DH58" i="2" s="1"/>
  <c r="DI58" i="2" s="1" a="1"/>
  <c r="DI58" i="2" s="1"/>
  <c r="DE58" i="2"/>
  <c r="AQ53" i="2"/>
  <c r="AQ50" i="2" s="1"/>
  <c r="AQ26" i="2"/>
  <c r="CR31" i="2"/>
  <c r="BA25" i="2"/>
  <c r="AT117" i="2"/>
  <c r="AW197" i="2"/>
  <c r="AV197" i="2" s="1"/>
  <c r="DD197" i="2" s="1"/>
  <c r="AV144" i="2"/>
  <c r="DD144" i="2" s="1"/>
  <c r="AQ139" i="2"/>
  <c r="AQ192" i="2" s="1"/>
  <c r="AQ136" i="2"/>
  <c r="BV94" i="2"/>
  <c r="BR94" i="2" s="1"/>
  <c r="CI94" i="2" s="1" a="1"/>
  <c r="CI94" i="2" s="1"/>
  <c r="CJ94" i="2" s="1" a="1"/>
  <c r="CJ94" i="2" s="1"/>
  <c r="CK94" i="2" s="1" a="1"/>
  <c r="CK94" i="2" s="1"/>
  <c r="CL94" i="2" s="1" a="1"/>
  <c r="CL94" i="2" s="1"/>
  <c r="CY75" i="2"/>
  <c r="CP77" i="2"/>
  <c r="CM77" i="2" s="1"/>
  <c r="CQ55" i="2"/>
  <c r="DA26" i="2"/>
  <c r="DA53" i="2"/>
  <c r="CN55" i="2"/>
  <c r="CR53" i="2"/>
  <c r="AU53" i="2"/>
  <c r="AU26" i="2"/>
  <c r="CM25" i="2"/>
  <c r="Q53" i="2"/>
  <c r="Y50" i="2"/>
  <c r="Q50" i="2" s="1"/>
  <c r="Y24" i="2"/>
  <c r="CW84" i="2"/>
  <c r="CW116" i="2" s="1"/>
  <c r="BB168" i="2"/>
  <c r="BF165" i="2"/>
  <c r="BB165" i="2" s="1"/>
  <c r="BA169" i="2"/>
  <c r="AG158" i="2"/>
  <c r="AE158" i="2" s="1"/>
  <c r="AM156" i="2"/>
  <c r="AG156" i="2" s="1"/>
  <c r="AE156" i="2" s="1"/>
  <c r="CC139" i="2"/>
  <c r="BU136" i="2"/>
  <c r="CC136" i="2"/>
  <c r="BS26" i="2"/>
  <c r="DF79" i="2" a="1"/>
  <c r="DF79" i="2" s="1"/>
  <c r="DG79" i="2" s="1" a="1"/>
  <c r="DG79" i="2" s="1"/>
  <c r="DH79" i="2" s="1" a="1"/>
  <c r="DH79" i="2" s="1"/>
  <c r="DI79" i="2" s="1" a="1"/>
  <c r="DI79" i="2" s="1"/>
  <c r="AU64" i="2"/>
  <c r="AI64" i="2" s="1"/>
  <c r="AI65" i="2"/>
  <c r="AI180" i="2"/>
  <c r="BA172" i="2"/>
  <c r="CN170" i="2"/>
  <c r="CR168" i="2"/>
  <c r="AA194" i="2"/>
  <c r="Q170" i="2"/>
  <c r="DF152" i="2" a="1"/>
  <c r="DF152" i="2" s="1"/>
  <c r="DG152" i="2" s="1" a="1"/>
  <c r="DG152" i="2" s="1"/>
  <c r="DH152" i="2" s="1" a="1"/>
  <c r="DH152" i="2" s="1"/>
  <c r="DI152" i="2" s="1" a="1"/>
  <c r="DI152" i="2" s="1"/>
  <c r="DE152" i="2"/>
  <c r="R149" i="2"/>
  <c r="AB147" i="2"/>
  <c r="BW146" i="2"/>
  <c r="BS146" i="2" s="1"/>
  <c r="BS147" i="2"/>
  <c r="CF195" i="2"/>
  <c r="BV195" i="2" s="1"/>
  <c r="BV142" i="2"/>
  <c r="AJ195" i="2"/>
  <c r="AF195" i="2" s="1"/>
  <c r="AF142" i="2"/>
  <c r="BV140" i="2"/>
  <c r="CF193" i="2"/>
  <c r="BV193" i="2" s="1"/>
  <c r="AJ193" i="2"/>
  <c r="AF193" i="2" s="1"/>
  <c r="AF140" i="2"/>
  <c r="CB141" i="2"/>
  <c r="CB118" i="2"/>
  <c r="BR124" i="2"/>
  <c r="CI124" i="2" s="1" a="1"/>
  <c r="CI124" i="2" s="1"/>
  <c r="CJ124" i="2" s="1" a="1"/>
  <c r="CJ124" i="2" s="1"/>
  <c r="CK124" i="2" s="1" a="1"/>
  <c r="CK124" i="2" s="1"/>
  <c r="CL124" i="2" s="1" a="1"/>
  <c r="CL124" i="2" s="1"/>
  <c r="V198" i="2"/>
  <c r="P198" i="2" s="1"/>
  <c r="P145" i="2"/>
  <c r="BM168" i="2"/>
  <c r="BD170" i="2"/>
  <c r="AN165" i="2"/>
  <c r="BK156" i="2"/>
  <c r="BK146" i="2" s="1"/>
  <c r="BC158" i="2"/>
  <c r="BA158" i="2" s="1"/>
  <c r="CF197" i="2"/>
  <c r="BV197" i="2" s="1"/>
  <c r="BV144" i="2"/>
  <c r="DA141" i="2"/>
  <c r="CQ120" i="2"/>
  <c r="DA118" i="2"/>
  <c r="AD118" i="2"/>
  <c r="AD141" i="2"/>
  <c r="AD194" i="2" s="1"/>
  <c r="CQ140" i="2"/>
  <c r="DA193" i="2"/>
  <c r="CQ193" i="2" s="1"/>
  <c r="N119" i="2"/>
  <c r="DF88" i="2" a="1"/>
  <c r="DF88" i="2" s="1"/>
  <c r="DG88" i="2" s="1" a="1"/>
  <c r="DG88" i="2" s="1"/>
  <c r="DH88" i="2" s="1" a="1"/>
  <c r="DH88" i="2" s="1"/>
  <c r="DI88" i="2" s="1" a="1"/>
  <c r="DI88" i="2" s="1"/>
  <c r="DE88" i="2"/>
  <c r="DF67" i="2" a="1"/>
  <c r="DF67" i="2" s="1"/>
  <c r="DG67" i="2" s="1" a="1"/>
  <c r="DG67" i="2" s="1"/>
  <c r="DH67" i="2" s="1" a="1"/>
  <c r="DH67" i="2" s="1"/>
  <c r="DI67" i="2" s="1" a="1"/>
  <c r="DI67" i="2" s="1"/>
  <c r="AV65" i="2"/>
  <c r="DD65" i="2" s="1"/>
  <c r="AW64" i="2"/>
  <c r="AI55" i="2"/>
  <c r="AS26" i="2"/>
  <c r="AS53" i="2"/>
  <c r="AG55" i="2"/>
  <c r="AM53" i="2"/>
  <c r="DF39" i="2" a="1"/>
  <c r="DF39" i="2" s="1"/>
  <c r="DG39" i="2" s="1" a="1"/>
  <c r="DG39" i="2" s="1"/>
  <c r="DH39" i="2" s="1" a="1"/>
  <c r="DH39" i="2" s="1"/>
  <c r="DI39" i="2" s="1" a="1"/>
  <c r="DI39" i="2" s="1"/>
  <c r="DE39" i="2"/>
  <c r="AM26" i="2"/>
  <c r="AG26" i="2" s="1"/>
  <c r="AF27" i="2"/>
  <c r="AE27" i="2" s="1"/>
  <c r="Q182" i="2"/>
  <c r="Y180" i="2"/>
  <c r="Z156" i="2"/>
  <c r="Q158" i="2"/>
  <c r="N158" i="2" s="1"/>
  <c r="CG198" i="2"/>
  <c r="BV198" i="2" s="1"/>
  <c r="BV145" i="2"/>
  <c r="U136" i="2"/>
  <c r="CF64" i="2"/>
  <c r="BV64" i="2" s="1"/>
  <c r="BV65" i="2"/>
  <c r="CT32" i="2"/>
  <c r="CT31" i="2" s="1"/>
  <c r="CT24" i="2"/>
  <c r="CT23" i="2" s="1"/>
  <c r="CT85" i="2" s="1"/>
  <c r="CN34" i="2"/>
  <c r="AA32" i="2"/>
  <c r="AA24" i="2"/>
  <c r="AA23" i="2" s="1"/>
  <c r="AA85" i="2" s="1"/>
  <c r="AJ23" i="2"/>
  <c r="AL84" i="2"/>
  <c r="AL116" i="2" s="1"/>
  <c r="AH143" i="2"/>
  <c r="AP196" i="2"/>
  <c r="AH196" i="2" s="1"/>
  <c r="BF194" i="2"/>
  <c r="BB141" i="2"/>
  <c r="AH140" i="2"/>
  <c r="AQ193" i="2"/>
  <c r="AH193" i="2" s="1"/>
  <c r="BG136" i="2"/>
  <c r="Q93" i="2"/>
  <c r="BY53" i="2"/>
  <c r="AT194" i="2"/>
  <c r="AI141" i="2"/>
  <c r="DF129" i="2" a="1"/>
  <c r="DF129" i="2" s="1"/>
  <c r="DG129" i="2" s="1" a="1"/>
  <c r="DG129" i="2" s="1"/>
  <c r="DH129" i="2" s="1" a="1"/>
  <c r="DH129" i="2" s="1"/>
  <c r="DI129" i="2" s="1" a="1"/>
  <c r="DI129" i="2" s="1"/>
  <c r="BX125" i="2"/>
  <c r="BS125" i="2" s="1"/>
  <c r="BS127" i="2"/>
  <c r="BM196" i="2"/>
  <c r="BD196" i="2" s="1"/>
  <c r="BA196" i="2" s="1"/>
  <c r="BD143" i="2"/>
  <c r="BU142" i="2"/>
  <c r="CC195" i="2"/>
  <c r="BU195" i="2" s="1"/>
  <c r="CS93" i="2"/>
  <c r="CN94" i="2"/>
  <c r="CZ50" i="2"/>
  <c r="CP50" i="2" s="1"/>
  <c r="CZ24" i="2"/>
  <c r="CZ23" i="2" s="1"/>
  <c r="CZ85" i="2" s="1"/>
  <c r="CP53" i="2"/>
  <c r="BR25" i="2"/>
  <c r="CI25" i="2" s="1" a="1"/>
  <c r="CI25" i="2" s="1"/>
  <c r="CJ25" i="2" s="1" a="1"/>
  <c r="CJ25" i="2" s="1"/>
  <c r="CK25" i="2" s="1" a="1"/>
  <c r="CK25" i="2" s="1"/>
  <c r="CL25" i="2" s="1" a="1"/>
  <c r="CL25" i="2" s="1"/>
  <c r="AK180" i="2"/>
  <c r="AF182" i="2"/>
  <c r="AE182" i="2" s="1"/>
  <c r="CO168" i="2"/>
  <c r="CU165" i="2"/>
  <c r="CO165" i="2" s="1"/>
  <c r="AA168" i="2"/>
  <c r="AA165" i="2" s="1"/>
  <c r="CI155" i="2" a="1"/>
  <c r="CI155" i="2" s="1"/>
  <c r="CJ155" i="2" s="1" a="1"/>
  <c r="CJ155" i="2" s="1"/>
  <c r="CK155" i="2" s="1" a="1"/>
  <c r="CK155" i="2" s="1"/>
  <c r="CL155" i="2" s="1" a="1"/>
  <c r="CL155" i="2" s="1"/>
  <c r="DE155" i="2"/>
  <c r="AG149" i="2"/>
  <c r="AM147" i="2"/>
  <c r="BX136" i="2"/>
  <c r="X139" i="2"/>
  <c r="X192" i="2" s="1"/>
  <c r="X136" i="2"/>
  <c r="AW196" i="2"/>
  <c r="AV196" i="2" s="1"/>
  <c r="DD196" i="2" s="1"/>
  <c r="AV143" i="2"/>
  <c r="DD143" i="2" s="1"/>
  <c r="AI195" i="2"/>
  <c r="AN193" i="2"/>
  <c r="AG193" i="2" s="1"/>
  <c r="AG140" i="2"/>
  <c r="BZ198" i="2"/>
  <c r="BT198" i="2" s="1"/>
  <c r="BT145" i="2"/>
  <c r="Z192" i="2"/>
  <c r="CI128" i="2" a="1"/>
  <c r="CI128" i="2" s="1"/>
  <c r="CJ128" i="2" s="1" a="1"/>
  <c r="CJ128" i="2" s="1"/>
  <c r="CK128" i="2" s="1" a="1"/>
  <c r="CK128" i="2" s="1"/>
  <c r="CL128" i="2" s="1" a="1"/>
  <c r="CL128" i="2" s="1"/>
  <c r="DE128" i="2"/>
  <c r="BI141" i="2"/>
  <c r="BI118" i="2"/>
  <c r="BC120" i="2"/>
  <c r="O120" i="2"/>
  <c r="CS139" i="2"/>
  <c r="CS192" i="2" s="1"/>
  <c r="CS136" i="2"/>
  <c r="K139" i="2"/>
  <c r="K192" i="2" s="1"/>
  <c r="BR86" i="2"/>
  <c r="CI86" i="2" s="1" a="1"/>
  <c r="CI86" i="2" s="1"/>
  <c r="CJ86" i="2" s="1" a="1"/>
  <c r="CJ86" i="2" s="1"/>
  <c r="CK86" i="2" s="1" a="1"/>
  <c r="CK86" i="2" s="1"/>
  <c r="CL86" i="2" s="1" a="1"/>
  <c r="CL86" i="2" s="1"/>
  <c r="AK50" i="2"/>
  <c r="AF50" i="2" s="1"/>
  <c r="AF53" i="2"/>
  <c r="BX53" i="2"/>
  <c r="BX50" i="2" s="1"/>
  <c r="AM31" i="2"/>
  <c r="AG31" i="2" s="1"/>
  <c r="AG32" i="2"/>
  <c r="BA28" i="2"/>
  <c r="Y165" i="2"/>
  <c r="Q165" i="2" s="1"/>
  <c r="CP149" i="2"/>
  <c r="CM149" i="2" s="1"/>
  <c r="CY147" i="2"/>
  <c r="AI149" i="2"/>
  <c r="AS147" i="2"/>
  <c r="BP139" i="2"/>
  <c r="BP192" i="2" s="1"/>
  <c r="CO94" i="2"/>
  <c r="CU93" i="2"/>
  <c r="CO93" i="2" s="1"/>
  <c r="BW32" i="2"/>
  <c r="BW24" i="2"/>
  <c r="BS34" i="2"/>
  <c r="CM29" i="2"/>
  <c r="AH26" i="2"/>
  <c r="BJ117" i="2"/>
  <c r="BJ84" i="2"/>
  <c r="BJ116" i="2" s="1"/>
  <c r="AD117" i="2"/>
  <c r="AD84" i="2"/>
  <c r="AD116" i="2" s="1"/>
  <c r="CS180" i="2"/>
  <c r="CN182" i="2"/>
  <c r="AF144" i="2"/>
  <c r="AI108" i="2"/>
  <c r="AE108" i="2" s="1"/>
  <c r="AT106" i="2"/>
  <c r="CG53" i="2"/>
  <c r="BV53" i="2" s="1"/>
  <c r="CF50" i="2"/>
  <c r="BT41" i="2"/>
  <c r="BZ31" i="2"/>
  <c r="N36" i="2"/>
  <c r="CP34" i="2"/>
  <c r="CX32" i="2"/>
  <c r="CX24" i="2"/>
  <c r="BF32" i="2"/>
  <c r="BB34" i="2"/>
  <c r="CR26" i="2"/>
  <c r="BU168" i="2"/>
  <c r="CC165" i="2"/>
  <c r="BU165" i="2" s="1"/>
  <c r="R168" i="2"/>
  <c r="DF167" i="2" a="1"/>
  <c r="DF167" i="2" s="1"/>
  <c r="DG167" i="2" s="1" a="1"/>
  <c r="DG167" i="2" s="1"/>
  <c r="DH167" i="2" s="1" a="1"/>
  <c r="DH167" i="2" s="1"/>
  <c r="DI167" i="2" s="1" a="1"/>
  <c r="DI167" i="2" s="1"/>
  <c r="AI194" i="2"/>
  <c r="AY117" i="2"/>
  <c r="DF86" i="2" a="1"/>
  <c r="DF86" i="2" s="1"/>
  <c r="DG86" i="2" s="1" a="1"/>
  <c r="DG86" i="2" s="1"/>
  <c r="DH86" i="2" s="1" a="1"/>
  <c r="DH86" i="2" s="1"/>
  <c r="DI86" i="2" s="1" a="1"/>
  <c r="DI86" i="2" s="1"/>
  <c r="BB26" i="2"/>
  <c r="R170" i="2"/>
  <c r="BR77" i="2"/>
  <c r="CI77" i="2" s="1" a="1"/>
  <c r="CI77" i="2" s="1"/>
  <c r="CJ77" i="2" s="1" a="1"/>
  <c r="CJ77" i="2" s="1"/>
  <c r="CK77" i="2" s="1" a="1"/>
  <c r="CK77" i="2" s="1"/>
  <c r="CL77" i="2" s="1" a="1"/>
  <c r="CL77" i="2" s="1"/>
  <c r="DF122" i="2" a="1"/>
  <c r="DF122" i="2" s="1"/>
  <c r="DG122" i="2" s="1" a="1"/>
  <c r="DG122" i="2" s="1"/>
  <c r="DH122" i="2" s="1" a="1"/>
  <c r="DH122" i="2" s="1"/>
  <c r="DI122" i="2" s="1" a="1"/>
  <c r="DI122" i="2" s="1"/>
  <c r="AW180" i="2"/>
  <c r="AV182" i="2"/>
  <c r="DD182" i="2" s="1"/>
  <c r="CX146" i="2"/>
  <c r="AE184" i="2"/>
  <c r="BR167" i="2"/>
  <c r="CI167" i="2" s="1" a="1"/>
  <c r="CI167" i="2" s="1"/>
  <c r="CJ167" i="2" s="1" a="1"/>
  <c r="CJ167" i="2" s="1"/>
  <c r="CK167" i="2" s="1" a="1"/>
  <c r="CK167" i="2" s="1"/>
  <c r="CL167" i="2" s="1" a="1"/>
  <c r="CL167" i="2" s="1"/>
  <c r="AE167" i="2"/>
  <c r="AH149" i="2"/>
  <c r="AQ147" i="2"/>
  <c r="V146" i="2"/>
  <c r="P146" i="2" s="1"/>
  <c r="P147" i="2"/>
  <c r="BM194" i="2"/>
  <c r="AE110" i="2"/>
  <c r="DE173" i="2"/>
  <c r="DF173" i="2" a="1"/>
  <c r="DF173" i="2" s="1"/>
  <c r="DG173" i="2" s="1" a="1"/>
  <c r="DG173" i="2" s="1"/>
  <c r="DH173" i="2" s="1" a="1"/>
  <c r="DH173" i="2" s="1"/>
  <c r="DI173" i="2" s="1" a="1"/>
  <c r="DI173" i="2" s="1"/>
  <c r="AF170" i="2"/>
  <c r="AJ168" i="2"/>
  <c r="BT149" i="2"/>
  <c r="BR149" i="2" s="1"/>
  <c r="CI149" i="2" s="1" a="1"/>
  <c r="CI149" i="2" s="1"/>
  <c r="CJ149" i="2" s="1" a="1"/>
  <c r="CJ149" i="2" s="1"/>
  <c r="CK149" i="2" s="1" a="1"/>
  <c r="CK149" i="2" s="1"/>
  <c r="CL149" i="2" s="1" a="1"/>
  <c r="CL149" i="2" s="1"/>
  <c r="CA147" i="2"/>
  <c r="AU146" i="2"/>
  <c r="S195" i="2"/>
  <c r="O195" i="2" s="1"/>
  <c r="O142" i="2"/>
  <c r="N142" i="2" s="1"/>
  <c r="DF124" i="2" a="1"/>
  <c r="DF124" i="2" s="1"/>
  <c r="DG124" i="2" s="1" a="1"/>
  <c r="DG124" i="2" s="1"/>
  <c r="DH124" i="2" s="1" a="1"/>
  <c r="DH124" i="2" s="1"/>
  <c r="DI124" i="2" s="1" a="1"/>
  <c r="DI124" i="2" s="1"/>
  <c r="G123" i="2"/>
  <c r="G121" i="2"/>
  <c r="G124" i="2"/>
  <c r="G122" i="2"/>
  <c r="Y146" i="2"/>
  <c r="Q147" i="2"/>
  <c r="AB197" i="2"/>
  <c r="R197" i="2" s="1"/>
  <c r="R144" i="2"/>
  <c r="BG195" i="2"/>
  <c r="BB195" i="2" s="1"/>
  <c r="BB142" i="2"/>
  <c r="BL194" i="2"/>
  <c r="BD194" i="2" s="1"/>
  <c r="BD141" i="2"/>
  <c r="CZ193" i="2"/>
  <c r="CP193" i="2" s="1"/>
  <c r="CP140" i="2"/>
  <c r="CO125" i="2"/>
  <c r="CM123" i="2"/>
  <c r="AE123" i="2"/>
  <c r="CQ142" i="2"/>
  <c r="DA195" i="2"/>
  <c r="CQ195" i="2" s="1"/>
  <c r="S194" i="2"/>
  <c r="AY118" i="2"/>
  <c r="CX103" i="2"/>
  <c r="CP106" i="2"/>
  <c r="BA88" i="2"/>
  <c r="BO75" i="2"/>
  <c r="BE77" i="2"/>
  <c r="BA77" i="2" s="1"/>
  <c r="AV27" i="2"/>
  <c r="DD27" i="2" s="1"/>
  <c r="CS32" i="2"/>
  <c r="CS31" i="2" s="1"/>
  <c r="CS24" i="2"/>
  <c r="CS23" i="2" s="1"/>
  <c r="CS85" i="2" s="1"/>
  <c r="AH32" i="2"/>
  <c r="BL23" i="2"/>
  <c r="AF203" i="2"/>
  <c r="AE22" i="2"/>
  <c r="AE203" i="2" s="1"/>
  <c r="O203" i="2"/>
  <c r="N22" i="2"/>
  <c r="N203" i="2" s="1"/>
  <c r="DC141" i="2"/>
  <c r="DC194" i="2" s="1"/>
  <c r="DC118" i="2"/>
  <c r="AS197" i="2"/>
  <c r="AI197" i="2" s="1"/>
  <c r="AE197" i="2" s="1"/>
  <c r="AI144" i="2"/>
  <c r="CM121" i="2"/>
  <c r="CN120" i="2"/>
  <c r="CR141" i="2"/>
  <c r="CM119" i="2"/>
  <c r="CR118" i="2"/>
  <c r="BR119" i="2"/>
  <c r="CI119" i="2" s="1" a="1"/>
  <c r="CI119" i="2" s="1"/>
  <c r="CJ119" i="2" s="1" a="1"/>
  <c r="CJ119" i="2" s="1"/>
  <c r="CK119" i="2" s="1" a="1"/>
  <c r="CK119" i="2" s="1"/>
  <c r="CL119" i="2" s="1" a="1"/>
  <c r="CL119" i="2" s="1"/>
  <c r="AM139" i="2"/>
  <c r="AM136" i="2"/>
  <c r="AV94" i="2"/>
  <c r="DD94" i="2" s="1"/>
  <c r="CO77" i="2"/>
  <c r="CU75" i="2"/>
  <c r="BR69" i="2"/>
  <c r="CI69" i="2" s="1" a="1"/>
  <c r="CI69" i="2" s="1"/>
  <c r="CJ69" i="2" s="1" a="1"/>
  <c r="CJ69" i="2" s="1"/>
  <c r="CK69" i="2" s="1" a="1"/>
  <c r="CK69" i="2" s="1"/>
  <c r="CL69" i="2" s="1" a="1"/>
  <c r="CL69" i="2" s="1"/>
  <c r="BF64" i="2"/>
  <c r="BB64" i="2" s="1"/>
  <c r="BB65" i="2"/>
  <c r="BA65" i="2" s="1"/>
  <c r="BG32" i="2"/>
  <c r="BG31" i="2" s="1"/>
  <c r="BG24" i="2"/>
  <c r="BG23" i="2" s="1"/>
  <c r="BG85" i="2" s="1"/>
  <c r="K32" i="2"/>
  <c r="K31" i="2" s="1"/>
  <c r="K24" i="2"/>
  <c r="K23" i="2" s="1"/>
  <c r="K85" i="2" s="1"/>
  <c r="BZ23" i="2"/>
  <c r="DA180" i="2"/>
  <c r="CQ182" i="2"/>
  <c r="CM184" i="2"/>
  <c r="CM171" i="2"/>
  <c r="BR169" i="2"/>
  <c r="CI169" i="2" s="1" a="1"/>
  <c r="CI169" i="2" s="1"/>
  <c r="CJ169" i="2" s="1" a="1"/>
  <c r="CJ169" i="2" s="1"/>
  <c r="CK169" i="2" s="1" a="1"/>
  <c r="CK169" i="2" s="1"/>
  <c r="CL169" i="2" s="1" a="1"/>
  <c r="CL169" i="2" s="1"/>
  <c r="BV158" i="2"/>
  <c r="CF156" i="2"/>
  <c r="BV156" i="2" s="1"/>
  <c r="BC147" i="2"/>
  <c r="BI146" i="2"/>
  <c r="AV147" i="2"/>
  <c r="DD147" i="2" s="1"/>
  <c r="AW146" i="2"/>
  <c r="AF198" i="2"/>
  <c r="AM195" i="2"/>
  <c r="AG195" i="2" s="1"/>
  <c r="AG142" i="2"/>
  <c r="AB125" i="2"/>
  <c r="R125" i="2" s="1"/>
  <c r="R127" i="2"/>
  <c r="N127" i="2" s="1"/>
  <c r="BE144" i="2"/>
  <c r="BO197" i="2"/>
  <c r="BE197" i="2" s="1"/>
  <c r="BG194" i="2"/>
  <c r="AQ141" i="2"/>
  <c r="AQ194" i="2" s="1"/>
  <c r="AH120" i="2"/>
  <c r="AI120" i="2"/>
  <c r="BO193" i="2"/>
  <c r="BE193" i="2" s="1"/>
  <c r="BE140" i="2"/>
  <c r="BA119" i="2"/>
  <c r="AP103" i="2"/>
  <c r="AH106" i="2"/>
  <c r="BB94" i="2"/>
  <c r="BF93" i="2"/>
  <c r="BB93" i="2" s="1"/>
  <c r="BT65" i="2"/>
  <c r="BZ64" i="2"/>
  <c r="BT64" i="2" s="1"/>
  <c r="N28" i="2"/>
  <c r="Q55" i="2"/>
  <c r="Y26" i="2"/>
  <c r="BV55" i="2"/>
  <c r="AH55" i="2"/>
  <c r="AP53" i="2"/>
  <c r="BA45" i="2"/>
  <c r="BR36" i="2"/>
  <c r="CI36" i="2" s="1" a="1"/>
  <c r="CI36" i="2" s="1"/>
  <c r="CJ36" i="2" s="1" a="1"/>
  <c r="CJ36" i="2" s="1"/>
  <c r="CK36" i="2" s="1" a="1"/>
  <c r="CK36" i="2" s="1"/>
  <c r="CL36" i="2" s="1" a="1"/>
  <c r="CL36" i="2" s="1"/>
  <c r="BA36" i="2"/>
  <c r="CA32" i="2"/>
  <c r="CA24" i="2"/>
  <c r="CA23" i="2" s="1"/>
  <c r="CA85" i="2" s="1"/>
  <c r="BT34" i="2"/>
  <c r="BC32" i="2"/>
  <c r="CF26" i="2"/>
  <c r="BV26" i="2" s="1"/>
  <c r="CO182" i="2"/>
  <c r="AJ194" i="2"/>
  <c r="CN127" i="2"/>
  <c r="CR125" i="2"/>
  <c r="CN125" i="2" s="1"/>
  <c r="BR129" i="2"/>
  <c r="CI129" i="2" s="1" a="1"/>
  <c r="CI129" i="2" s="1"/>
  <c r="CJ129" i="2" s="1" a="1"/>
  <c r="CJ129" i="2" s="1"/>
  <c r="CK129" i="2" s="1" a="1"/>
  <c r="CK129" i="2" s="1"/>
  <c r="CL129" i="2" s="1" a="1"/>
  <c r="CL129" i="2" s="1"/>
  <c r="BU140" i="2"/>
  <c r="BR140" i="2" s="1"/>
  <c r="CI140" i="2" s="1" a="1"/>
  <c r="CI140" i="2" s="1"/>
  <c r="CJ140" i="2" s="1" a="1"/>
  <c r="CJ140" i="2" s="1"/>
  <c r="CK140" i="2" s="1" a="1"/>
  <c r="CK140" i="2" s="1"/>
  <c r="CL140" i="2" s="1" a="1"/>
  <c r="CL140" i="2" s="1"/>
  <c r="CC193" i="2"/>
  <c r="BU193" i="2" s="1"/>
  <c r="BR193" i="2" s="1"/>
  <c r="CI193" i="2" s="1" a="1"/>
  <c r="CI193" i="2" s="1"/>
  <c r="CJ193" i="2" s="1" a="1"/>
  <c r="CJ193" i="2" s="1"/>
  <c r="CK193" i="2" s="1" a="1"/>
  <c r="CK193" i="2" s="1"/>
  <c r="CL193" i="2" s="1" a="1"/>
  <c r="CL193" i="2" s="1"/>
  <c r="BV106" i="2"/>
  <c r="CF103" i="2"/>
  <c r="BV103" i="2" s="1"/>
  <c r="CM99" i="2"/>
  <c r="AG94" i="2"/>
  <c r="AM93" i="2"/>
  <c r="AG93" i="2" s="1"/>
  <c r="Z65" i="2"/>
  <c r="Q67" i="2"/>
  <c r="N67" i="2" s="1"/>
  <c r="AV34" i="2"/>
  <c r="DD34" i="2" s="1"/>
  <c r="AW32" i="2"/>
  <c r="BE32" i="2"/>
  <c r="BO31" i="2"/>
  <c r="BE31" i="2" s="1"/>
  <c r="S23" i="2"/>
  <c r="CS26" i="2"/>
  <c r="BH24" i="2"/>
  <c r="BH23" i="2" s="1"/>
  <c r="BH85" i="2" s="1"/>
  <c r="T26" i="2"/>
  <c r="O26" i="2" s="1"/>
  <c r="BA30" i="2"/>
  <c r="O55" i="2"/>
  <c r="S103" i="2"/>
  <c r="O106" i="2"/>
  <c r="BD50" i="2"/>
  <c r="B114" i="2" a="1"/>
  <c r="B114" i="2" s="1"/>
  <c r="G106" i="2"/>
  <c r="BU180" i="2"/>
  <c r="BT170" i="2"/>
  <c r="BZ168" i="2"/>
  <c r="BV120" i="2"/>
  <c r="CF141" i="2"/>
  <c r="AV120" i="2"/>
  <c r="DD120" i="2" s="1"/>
  <c r="AW118" i="2"/>
  <c r="AW141" i="2"/>
  <c r="N202" i="2"/>
  <c r="CM172" i="2"/>
  <c r="AE171" i="2"/>
  <c r="AX156" i="2"/>
  <c r="AV158" i="2"/>
  <c r="DD158" i="2" s="1"/>
  <c r="S193" i="2"/>
  <c r="O193" i="2" s="1"/>
  <c r="O140" i="2"/>
  <c r="N140" i="2" s="1"/>
  <c r="CA192" i="2"/>
  <c r="DE153" i="2"/>
  <c r="BU147" i="2"/>
  <c r="AQ195" i="2"/>
  <c r="AH195" i="2" s="1"/>
  <c r="AH142" i="2"/>
  <c r="AH141" i="2"/>
  <c r="AP194" i="2"/>
  <c r="CO127" i="2"/>
  <c r="CR197" i="2"/>
  <c r="CN197" i="2" s="1"/>
  <c r="CM197" i="2" s="1"/>
  <c r="CN144" i="2"/>
  <c r="K194" i="2"/>
  <c r="AO118" i="2"/>
  <c r="AO141" i="2"/>
  <c r="AO194" i="2" s="1"/>
  <c r="AB103" i="2"/>
  <c r="R106" i="2"/>
  <c r="AH65" i="2"/>
  <c r="AQ64" i="2"/>
  <c r="P65" i="2"/>
  <c r="V64" i="2"/>
  <c r="CO55" i="2"/>
  <c r="CU53" i="2"/>
  <c r="CU24" i="2" s="1"/>
  <c r="AV43" i="2"/>
  <c r="DD43" i="2" s="1"/>
  <c r="AW41" i="2"/>
  <c r="AV41" i="2" s="1"/>
  <c r="DD41" i="2" s="1"/>
  <c r="CM36" i="2"/>
  <c r="BD34" i="2"/>
  <c r="BM32" i="2"/>
  <c r="BM24" i="2"/>
  <c r="BM23" i="2" s="1"/>
  <c r="BM85" i="2" s="1"/>
  <c r="CO34" i="2"/>
  <c r="CU32" i="2"/>
  <c r="W32" i="2"/>
  <c r="W24" i="2"/>
  <c r="W23" i="2" s="1"/>
  <c r="W85" i="2" s="1"/>
  <c r="P34" i="2"/>
  <c r="N34" i="2" s="1"/>
  <c r="CP27" i="2"/>
  <c r="CM27" i="2" s="1"/>
  <c r="AW26" i="2"/>
  <c r="AC180" i="2"/>
  <c r="R182" i="2"/>
  <c r="DE154" i="2"/>
  <c r="AG198" i="2"/>
  <c r="BL195" i="2"/>
  <c r="BD195" i="2" s="1"/>
  <c r="BD142" i="2"/>
  <c r="AV127" i="2"/>
  <c r="DD127" i="2" s="1"/>
  <c r="AW125" i="2"/>
  <c r="AV125" i="2" s="1"/>
  <c r="BA125" i="2"/>
  <c r="AK118" i="2"/>
  <c r="AK141" i="2"/>
  <c r="CT136" i="2"/>
  <c r="CT139" i="2"/>
  <c r="CT192" i="2" s="1"/>
  <c r="AM196" i="2"/>
  <c r="AG196" i="2" s="1"/>
  <c r="AG143" i="2"/>
  <c r="BP194" i="2"/>
  <c r="AX141" i="2"/>
  <c r="AX194" i="2" s="1"/>
  <c r="AX118" i="2"/>
  <c r="AF106" i="2"/>
  <c r="AJ103" i="2"/>
  <c r="DE81" i="2"/>
  <c r="DF81" i="2" a="1"/>
  <c r="DF81" i="2" s="1"/>
  <c r="DG81" i="2" s="1" a="1"/>
  <c r="DG81" i="2" s="1"/>
  <c r="DH81" i="2" s="1" a="1"/>
  <c r="DH81" i="2" s="1"/>
  <c r="DI81" i="2" s="1" a="1"/>
  <c r="DI81" i="2" s="1"/>
  <c r="CD75" i="2"/>
  <c r="BU75" i="2" s="1"/>
  <c r="BR75" i="2" s="1"/>
  <c r="CI75" i="2" s="1" a="1"/>
  <c r="CI75" i="2" s="1"/>
  <c r="CJ75" i="2" s="1" a="1"/>
  <c r="CJ75" i="2" s="1"/>
  <c r="CK75" i="2" s="1" a="1"/>
  <c r="CK75" i="2" s="1"/>
  <c r="CL75" i="2" s="1" a="1"/>
  <c r="CL75" i="2" s="1"/>
  <c r="BU77" i="2"/>
  <c r="BA69" i="2"/>
  <c r="BU67" i="2"/>
  <c r="BR67" i="2" s="1"/>
  <c r="AH64" i="2"/>
  <c r="P55" i="2"/>
  <c r="V53" i="2"/>
  <c r="M53" i="2"/>
  <c r="AP41" i="2"/>
  <c r="AH41" i="2" s="1"/>
  <c r="AE41" i="2" s="1"/>
  <c r="AH43" i="2"/>
  <c r="CY32" i="2"/>
  <c r="CY31" i="2" s="1"/>
  <c r="CY24" i="2"/>
  <c r="CY23" i="2" s="1"/>
  <c r="CY85" i="2" s="1"/>
  <c r="AQ24" i="2"/>
  <c r="AQ23" i="2" s="1"/>
  <c r="AQ85" i="2" s="1"/>
  <c r="AJ31" i="2"/>
  <c r="BD26" i="2"/>
  <c r="DB117" i="2"/>
  <c r="DB84" i="2"/>
  <c r="DB116" i="2" s="1"/>
  <c r="BP84" i="2"/>
  <c r="BP116" i="2" s="1"/>
  <c r="CP170" i="2"/>
  <c r="CX194" i="2"/>
  <c r="BE156" i="2"/>
  <c r="BO146" i="2"/>
  <c r="BE146" i="2" s="1"/>
  <c r="CO145" i="2"/>
  <c r="CU198" i="2"/>
  <c r="CO198" i="2" s="1"/>
  <c r="AE124" i="2"/>
  <c r="DA196" i="2"/>
  <c r="CQ196" i="2" s="1"/>
  <c r="CQ143" i="2"/>
  <c r="AL196" i="2"/>
  <c r="AF196" i="2" s="1"/>
  <c r="AF143" i="2"/>
  <c r="BO195" i="2"/>
  <c r="BE195" i="2" s="1"/>
  <c r="BE142" i="2"/>
  <c r="BA121" i="2"/>
  <c r="Q120" i="2"/>
  <c r="Y118" i="2"/>
  <c r="Y141" i="2"/>
  <c r="BK118" i="2"/>
  <c r="AU118" i="2"/>
  <c r="BR95" i="2"/>
  <c r="CI95" i="2" s="1" a="1"/>
  <c r="CI95" i="2" s="1"/>
  <c r="CJ95" i="2" s="1" a="1"/>
  <c r="CJ95" i="2" s="1"/>
  <c r="CK95" i="2" s="1" a="1"/>
  <c r="CK95" i="2" s="1"/>
  <c r="CL95" i="2" s="1" a="1"/>
  <c r="CL95" i="2" s="1"/>
  <c r="AY64" i="2"/>
  <c r="CM59" i="2"/>
  <c r="BA58" i="2"/>
  <c r="CM56" i="2"/>
  <c r="CC53" i="2"/>
  <c r="AC53" i="2"/>
  <c r="R53" i="2" s="1"/>
  <c r="U53" i="2"/>
  <c r="AK32" i="2"/>
  <c r="AK31" i="2" s="1"/>
  <c r="AK24" i="2"/>
  <c r="AK23" i="2" s="1"/>
  <c r="AK85" i="2" s="1"/>
  <c r="DC117" i="2"/>
  <c r="DC84" i="2"/>
  <c r="DC116" i="2" s="1"/>
  <c r="BK117" i="2"/>
  <c r="BK84" i="2"/>
  <c r="BK116" i="2" s="1"/>
  <c r="CQ32" i="2"/>
  <c r="R27" i="2"/>
  <c r="N27" i="2" s="1"/>
  <c r="BT26" i="2"/>
  <c r="CN203" i="2"/>
  <c r="CM22" i="2"/>
  <c r="BD180" i="2"/>
  <c r="CQ165" i="2"/>
  <c r="CN145" i="2"/>
  <c r="BA143" i="2"/>
  <c r="CO140" i="2"/>
  <c r="CC197" i="2"/>
  <c r="BU197" i="2" s="1"/>
  <c r="BU144" i="2"/>
  <c r="BR144" i="2" s="1"/>
  <c r="CI144" i="2" s="1" a="1"/>
  <c r="CI144" i="2" s="1"/>
  <c r="CJ144" i="2" s="1" a="1"/>
  <c r="CJ144" i="2" s="1"/>
  <c r="CK144" i="2" s="1" a="1"/>
  <c r="CK144" i="2" s="1"/>
  <c r="CL144" i="2" s="1" a="1"/>
  <c r="CL144" i="2" s="1"/>
  <c r="V196" i="2"/>
  <c r="P196" i="2" s="1"/>
  <c r="N196" i="2" s="1"/>
  <c r="P143" i="2"/>
  <c r="N143" i="2" s="1"/>
  <c r="AY195" i="2"/>
  <c r="AV195" i="2" s="1"/>
  <c r="DD195" i="2" s="1"/>
  <c r="AV142" i="2"/>
  <c r="DD142" i="2" s="1"/>
  <c r="CU194" i="2"/>
  <c r="CO194" i="2" s="1"/>
  <c r="CO141" i="2"/>
  <c r="CG118" i="2"/>
  <c r="BV136" i="2" s="1"/>
  <c r="BD108" i="2"/>
  <c r="BA108" i="2" s="1"/>
  <c r="BL106" i="2"/>
  <c r="DA93" i="2"/>
  <c r="CQ93" i="2" s="1"/>
  <c r="CQ94" i="2"/>
  <c r="BM93" i="2"/>
  <c r="BD94" i="2"/>
  <c r="CE84" i="2"/>
  <c r="CE116" i="2" s="1"/>
  <c r="O32" i="2"/>
  <c r="S31" i="2"/>
  <c r="O31" i="2" s="1"/>
  <c r="BD53" i="2"/>
  <c r="AG120" i="2"/>
  <c r="R55" i="2"/>
  <c r="BA43" i="2"/>
  <c r="BS65" i="2"/>
  <c r="BW64" i="2"/>
  <c r="BS64" i="2" s="1"/>
  <c r="O43" i="2"/>
  <c r="N43" i="2" s="1"/>
  <c r="AV203" i="2"/>
  <c r="DD203" i="2" s="1"/>
  <c r="DD22" i="2"/>
  <c r="AI170" i="2"/>
  <c r="AS168" i="2"/>
  <c r="CQ147" i="2"/>
  <c r="DA146" i="2"/>
  <c r="CQ146" i="2" s="1"/>
  <c r="AS198" i="2"/>
  <c r="AI198" i="2" s="1"/>
  <c r="AI145" i="2"/>
  <c r="AE145" i="2" s="1"/>
  <c r="BG193" i="2"/>
  <c r="BB193" i="2" s="1"/>
  <c r="BB140" i="2"/>
  <c r="N129" i="2"/>
  <c r="Q144" i="2"/>
  <c r="N144" i="2" s="1"/>
  <c r="Y197" i="2"/>
  <c r="Q197" i="2" s="1"/>
  <c r="AL118" i="2"/>
  <c r="AL141" i="2"/>
  <c r="AL194" i="2" s="1"/>
  <c r="BK193" i="2"/>
  <c r="BC193" i="2" s="1"/>
  <c r="BC140" i="2"/>
  <c r="AU193" i="2"/>
  <c r="AI193" i="2" s="1"/>
  <c r="AI140" i="2"/>
  <c r="BY118" i="2"/>
  <c r="AI94" i="2"/>
  <c r="BB55" i="2"/>
  <c r="BF53" i="2"/>
  <c r="BF24" i="2" s="1"/>
  <c r="BX41" i="2"/>
  <c r="BS43" i="2"/>
  <c r="BR43" i="2" s="1"/>
  <c r="BX24" i="2"/>
  <c r="BX23" i="2" s="1"/>
  <c r="BX85" i="2" s="1"/>
  <c r="AE36" i="2"/>
  <c r="CP180" i="2"/>
  <c r="P180" i="2"/>
  <c r="DE174" i="2"/>
  <c r="DF174" i="2" a="1"/>
  <c r="DF174" i="2" s="1"/>
  <c r="DG174" i="2" s="1" a="1"/>
  <c r="DG174" i="2" s="1"/>
  <c r="DH174" i="2" s="1" a="1"/>
  <c r="DH174" i="2" s="1"/>
  <c r="DI174" i="2" s="1" a="1"/>
  <c r="DI174" i="2" s="1"/>
  <c r="BB170" i="2"/>
  <c r="R165" i="2"/>
  <c r="BA167" i="2"/>
  <c r="N151" i="2"/>
  <c r="CF125" i="2"/>
  <c r="BV125" i="2" s="1"/>
  <c r="BV127" i="2"/>
  <c r="AH127" i="2"/>
  <c r="AE127" i="2" s="1"/>
  <c r="AP125" i="2"/>
  <c r="AH125" i="2" s="1"/>
  <c r="AE125" i="2" s="1"/>
  <c r="P120" i="2"/>
  <c r="V118" i="2"/>
  <c r="V141" i="2"/>
  <c r="CC141" i="2"/>
  <c r="BU120" i="2"/>
  <c r="AY193" i="2"/>
  <c r="AV193" i="2" s="1"/>
  <c r="DD193" i="2" s="1"/>
  <c r="AV140" i="2"/>
  <c r="DD140" i="2" s="1"/>
  <c r="AB64" i="2"/>
  <c r="R64" i="2" s="1"/>
  <c r="R65" i="2"/>
  <c r="AB50" i="2"/>
  <c r="AE25" i="2"/>
  <c r="AM194" i="2"/>
  <c r="CX139" i="2" l="1"/>
  <c r="CX192" i="2" s="1"/>
  <c r="CX136" i="2"/>
  <c r="CD64" i="2"/>
  <c r="BU64" i="2" s="1"/>
  <c r="AW93" i="2"/>
  <c r="AV93" i="2" s="1"/>
  <c r="AE55" i="2"/>
  <c r="DF54" i="2" a="1"/>
  <c r="DF54" i="2" s="1"/>
  <c r="DG54" i="2" s="1" a="1"/>
  <c r="DG54" i="2" s="1"/>
  <c r="DH54" i="2" s="1" a="1"/>
  <c r="DH54" i="2" s="1"/>
  <c r="DI54" i="2" s="1" a="1"/>
  <c r="DI54" i="2" s="1"/>
  <c r="P168" i="2"/>
  <c r="DE151" i="2"/>
  <c r="CQ41" i="2"/>
  <c r="CM41" i="2" s="1"/>
  <c r="DF41" i="2" s="1" a="1"/>
  <c r="DF41" i="2" s="1"/>
  <c r="DG41" i="2" s="1" a="1"/>
  <c r="DG41" i="2" s="1"/>
  <c r="DH41" i="2" s="1" a="1"/>
  <c r="DH41" i="2" s="1"/>
  <c r="DI41" i="2" s="1" a="1"/>
  <c r="DI41" i="2" s="1"/>
  <c r="DA31" i="2"/>
  <c r="CQ31" i="2" s="1"/>
  <c r="BF136" i="2"/>
  <c r="BF139" i="2"/>
  <c r="BF192" i="2" s="1"/>
  <c r="AG194" i="2"/>
  <c r="BR197" i="2"/>
  <c r="CI197" i="2" s="1" a="1"/>
  <c r="CI197" i="2" s="1"/>
  <c r="CJ197" i="2" s="1" a="1"/>
  <c r="CJ197" i="2" s="1"/>
  <c r="CK197" i="2" s="1" a="1"/>
  <c r="CK197" i="2" s="1"/>
  <c r="CL197" i="2" s="1" a="1"/>
  <c r="CL197" i="2" s="1"/>
  <c r="AE170" i="2"/>
  <c r="CQ26" i="2"/>
  <c r="N108" i="2"/>
  <c r="X24" i="2"/>
  <c r="X23" i="2" s="1"/>
  <c r="X85" i="2" s="1"/>
  <c r="AS139" i="2"/>
  <c r="AS192" i="2" s="1"/>
  <c r="AS136" i="2"/>
  <c r="CV50" i="2"/>
  <c r="CV24" i="2"/>
  <c r="CV23" i="2" s="1"/>
  <c r="CV85" i="2" s="1"/>
  <c r="CD146" i="2"/>
  <c r="BU146" i="2" s="1"/>
  <c r="N193" i="2"/>
  <c r="BR142" i="2"/>
  <c r="CI142" i="2" s="1" a="1"/>
  <c r="CI142" i="2" s="1"/>
  <c r="CJ142" i="2" s="1" a="1"/>
  <c r="CJ142" i="2" s="1"/>
  <c r="CK142" i="2" s="1" a="1"/>
  <c r="CK142" i="2" s="1"/>
  <c r="CL142" i="2" s="1" a="1"/>
  <c r="CL142" i="2" s="1"/>
  <c r="AG165" i="2"/>
  <c r="CF146" i="2"/>
  <c r="BV146" i="2" s="1"/>
  <c r="N25" i="2"/>
  <c r="BA120" i="2"/>
  <c r="BG192" i="2"/>
  <c r="AV50" i="2"/>
  <c r="DD50" i="2" s="1"/>
  <c r="BR198" i="2"/>
  <c r="CI198" i="2" s="1" a="1"/>
  <c r="CI198" i="2" s="1"/>
  <c r="CJ198" i="2" s="1" a="1"/>
  <c r="CJ198" i="2" s="1"/>
  <c r="CK198" i="2" s="1" a="1"/>
  <c r="CK198" i="2" s="1"/>
  <c r="CL198" i="2" s="1" a="1"/>
  <c r="CL198" i="2" s="1"/>
  <c r="BR170" i="2"/>
  <c r="CI170" i="2" s="1" a="1"/>
  <c r="CI170" i="2" s="1"/>
  <c r="CJ170" i="2" s="1" a="1"/>
  <c r="CJ170" i="2" s="1"/>
  <c r="CK170" i="2" s="1" a="1"/>
  <c r="CK170" i="2" s="1"/>
  <c r="CL170" i="2" s="1" a="1"/>
  <c r="CL170" i="2" s="1"/>
  <c r="O65" i="2"/>
  <c r="S64" i="2"/>
  <c r="O64" i="2" s="1"/>
  <c r="BZ136" i="2"/>
  <c r="BZ139" i="2"/>
  <c r="BZ192" i="2" s="1"/>
  <c r="BJ136" i="2"/>
  <c r="BJ139" i="2"/>
  <c r="BJ192" i="2" s="1"/>
  <c r="AA136" i="2"/>
  <c r="AA139" i="2"/>
  <c r="AA192" i="2" s="1"/>
  <c r="BH139" i="2"/>
  <c r="BH192" i="2" s="1"/>
  <c r="BH136" i="2"/>
  <c r="CW136" i="2"/>
  <c r="CW139" i="2"/>
  <c r="CW192" i="2" s="1"/>
  <c r="BA55" i="2"/>
  <c r="BA140" i="2"/>
  <c r="P64" i="2"/>
  <c r="AE94" i="2"/>
  <c r="Q26" i="2"/>
  <c r="N26" i="2" s="1"/>
  <c r="BT24" i="2"/>
  <c r="DE45" i="2"/>
  <c r="DE79" i="2"/>
  <c r="AH118" i="2"/>
  <c r="DF110" i="2" a="1"/>
  <c r="DF110" i="2" s="1"/>
  <c r="DG110" i="2" s="1" a="1"/>
  <c r="DG110" i="2" s="1"/>
  <c r="DH110" i="2" s="1" a="1"/>
  <c r="DH110" i="2" s="1"/>
  <c r="DI110" i="2" s="1" a="1"/>
  <c r="DI110" i="2" s="1"/>
  <c r="DE169" i="2"/>
  <c r="M139" i="2"/>
  <c r="M192" i="2" s="1"/>
  <c r="M136" i="2"/>
  <c r="DB136" i="2"/>
  <c r="DB139" i="2"/>
  <c r="DB192" i="2" s="1"/>
  <c r="AV53" i="2"/>
  <c r="DD53" i="2" s="1"/>
  <c r="AJ139" i="2"/>
  <c r="AJ192" i="2" s="1"/>
  <c r="AJ136" i="2"/>
  <c r="AN50" i="2"/>
  <c r="AN24" i="2"/>
  <c r="AN23" i="2" s="1"/>
  <c r="AN85" i="2" s="1"/>
  <c r="AR24" i="2"/>
  <c r="AR23" i="2" s="1"/>
  <c r="AR85" i="2" s="1"/>
  <c r="AR50" i="2"/>
  <c r="AG141" i="2"/>
  <c r="N197" i="2"/>
  <c r="BR65" i="2"/>
  <c r="CI65" i="2" s="1" a="1"/>
  <c r="CI65" i="2" s="1"/>
  <c r="CJ65" i="2" s="1" a="1"/>
  <c r="CJ65" i="2" s="1"/>
  <c r="CK65" i="2" s="1" a="1"/>
  <c r="CK65" i="2" s="1"/>
  <c r="CL65" i="2" s="1" a="1"/>
  <c r="CL65" i="2" s="1"/>
  <c r="AE120" i="2"/>
  <c r="AV26" i="2"/>
  <c r="DD26" i="2" s="1"/>
  <c r="AW24" i="2"/>
  <c r="AW23" i="2" s="1"/>
  <c r="BA195" i="2"/>
  <c r="N195" i="2"/>
  <c r="BD136" i="2"/>
  <c r="N120" i="2"/>
  <c r="AI26" i="2"/>
  <c r="N94" i="2"/>
  <c r="CW50" i="2"/>
  <c r="BR158" i="2"/>
  <c r="BC103" i="2"/>
  <c r="BI93" i="2"/>
  <c r="BC93" i="2" s="1"/>
  <c r="CE136" i="2"/>
  <c r="CE139" i="2"/>
  <c r="CE192" i="2" s="1"/>
  <c r="CM158" i="2"/>
  <c r="DF158" i="2" s="1" a="1"/>
  <c r="DF158" i="2" s="1"/>
  <c r="DG158" i="2" s="1" a="1"/>
  <c r="DG158" i="2" s="1"/>
  <c r="DH158" i="2" s="1" a="1"/>
  <c r="DH158" i="2" s="1"/>
  <c r="DI158" i="2" s="1" a="1"/>
  <c r="DI158" i="2" s="1"/>
  <c r="CD136" i="2"/>
  <c r="CD139" i="2"/>
  <c r="CD192" i="2" s="1"/>
  <c r="N55" i="2"/>
  <c r="AE196" i="2"/>
  <c r="AH194" i="2"/>
  <c r="CM94" i="2"/>
  <c r="DE94" i="2" s="1"/>
  <c r="CF93" i="2"/>
  <c r="BV93" i="2" s="1"/>
  <c r="BA144" i="2"/>
  <c r="BA182" i="2"/>
  <c r="L139" i="2"/>
  <c r="L192" i="2" s="1"/>
  <c r="L136" i="2"/>
  <c r="AF26" i="2"/>
  <c r="AE26" i="2" s="1"/>
  <c r="AR139" i="2"/>
  <c r="AR192" i="2" s="1"/>
  <c r="AH192" i="2" s="1"/>
  <c r="AR136" i="2"/>
  <c r="AX50" i="2"/>
  <c r="AX24" i="2"/>
  <c r="AX23" i="2" s="1"/>
  <c r="AX85" i="2" s="1"/>
  <c r="AZ136" i="2"/>
  <c r="AZ139" i="2"/>
  <c r="CN156" i="2"/>
  <c r="CM156" i="2" s="1"/>
  <c r="CS146" i="2"/>
  <c r="CN146" i="2" s="1"/>
  <c r="BB136" i="2"/>
  <c r="BB118" i="2"/>
  <c r="W139" i="2"/>
  <c r="W192" i="2" s="1"/>
  <c r="W136" i="2"/>
  <c r="DE27" i="2"/>
  <c r="DF27" i="2" a="1"/>
  <c r="DF27" i="2" s="1"/>
  <c r="DG27" i="2" s="1" a="1"/>
  <c r="DG27" i="2" s="1"/>
  <c r="DH27" i="2" s="1" a="1"/>
  <c r="DH27" i="2" s="1"/>
  <c r="DI27" i="2" s="1" a="1"/>
  <c r="DI27" i="2" s="1"/>
  <c r="CO24" i="2"/>
  <c r="CU23" i="2"/>
  <c r="CI158" i="2" a="1"/>
  <c r="CI158" i="2" s="1"/>
  <c r="CJ158" i="2" s="1" a="1"/>
  <c r="CJ158" i="2" s="1"/>
  <c r="CK158" i="2" s="1" a="1"/>
  <c r="CK158" i="2" s="1"/>
  <c r="CL158" i="2" s="1" a="1"/>
  <c r="CL158" i="2" s="1"/>
  <c r="DE158" i="2"/>
  <c r="CI67" i="2" a="1"/>
  <c r="CI67" i="2" s="1"/>
  <c r="CJ67" i="2" s="1" a="1"/>
  <c r="CJ67" i="2" s="1"/>
  <c r="CK67" i="2" s="1" a="1"/>
  <c r="CK67" i="2" s="1"/>
  <c r="CL67" i="2" s="1" a="1"/>
  <c r="CL67" i="2" s="1"/>
  <c r="DE67" i="2"/>
  <c r="DE149" i="2"/>
  <c r="DF149" i="2" a="1"/>
  <c r="DF149" i="2" s="1"/>
  <c r="DG149" i="2" s="1" a="1"/>
  <c r="DG149" i="2" s="1"/>
  <c r="DH149" i="2" s="1" a="1"/>
  <c r="DH149" i="2" s="1"/>
  <c r="DI149" i="2" s="1" a="1"/>
  <c r="DI149" i="2" s="1"/>
  <c r="CC194" i="2"/>
  <c r="BU194" i="2" s="1"/>
  <c r="BU141" i="2"/>
  <c r="BX84" i="2"/>
  <c r="BX116" i="2" s="1"/>
  <c r="BX117" i="2"/>
  <c r="BL103" i="2"/>
  <c r="BD106" i="2"/>
  <c r="BA106" i="2" s="1"/>
  <c r="BK135" i="2"/>
  <c r="BK138" i="2"/>
  <c r="BK191" i="2" s="1"/>
  <c r="BU53" i="2"/>
  <c r="CC50" i="2"/>
  <c r="BU50" i="2" s="1"/>
  <c r="CC24" i="2"/>
  <c r="Y194" i="2"/>
  <c r="Q194" i="2" s="1"/>
  <c r="Q141" i="2"/>
  <c r="DB135" i="2"/>
  <c r="DB138" i="2"/>
  <c r="DB191" i="2" s="1"/>
  <c r="AQ84" i="2"/>
  <c r="AQ116" i="2" s="1"/>
  <c r="AQ117" i="2"/>
  <c r="AF103" i="2"/>
  <c r="AJ93" i="2"/>
  <c r="AF93" i="2" s="1"/>
  <c r="R180" i="2"/>
  <c r="W84" i="2"/>
  <c r="W117" i="2"/>
  <c r="DF36" i="2" a="1"/>
  <c r="DF36" i="2" s="1"/>
  <c r="DG36" i="2" s="1" a="1"/>
  <c r="DG36" i="2" s="1"/>
  <c r="DH36" i="2" s="1" a="1"/>
  <c r="DH36" i="2" s="1"/>
  <c r="DI36" i="2" s="1" a="1"/>
  <c r="DI36" i="2" s="1"/>
  <c r="DE36" i="2"/>
  <c r="AO136" i="2"/>
  <c r="AO139" i="2"/>
  <c r="AO192" i="2" s="1"/>
  <c r="G108" i="2"/>
  <c r="G107" i="2"/>
  <c r="S85" i="2"/>
  <c r="Z64" i="2"/>
  <c r="Q64" i="2" s="1"/>
  <c r="Q65" i="2"/>
  <c r="DE99" i="2"/>
  <c r="DF99" i="2" a="1"/>
  <c r="DF99" i="2" s="1"/>
  <c r="DG99" i="2" s="1" a="1"/>
  <c r="DG99" i="2" s="1"/>
  <c r="DH99" i="2" s="1" a="1"/>
  <c r="DH99" i="2" s="1"/>
  <c r="DI99" i="2" s="1" a="1"/>
  <c r="DI99" i="2" s="1"/>
  <c r="AH103" i="2"/>
  <c r="AP93" i="2"/>
  <c r="AH93" i="2" s="1"/>
  <c r="AE198" i="2"/>
  <c r="DE171" i="2"/>
  <c r="DF171" i="2" a="1"/>
  <c r="DF171" i="2" s="1"/>
  <c r="DG171" i="2" s="1" a="1"/>
  <c r="DG171" i="2" s="1"/>
  <c r="DH171" i="2" s="1" a="1"/>
  <c r="DH171" i="2" s="1"/>
  <c r="DI171" i="2" s="1" a="1"/>
  <c r="DI171" i="2" s="1"/>
  <c r="BZ85" i="2"/>
  <c r="BT23" i="2"/>
  <c r="BL85" i="2"/>
  <c r="BD23" i="2"/>
  <c r="BE75" i="2"/>
  <c r="BA75" i="2" s="1"/>
  <c r="BO64" i="2"/>
  <c r="BE64" i="2" s="1"/>
  <c r="BA64" i="2" s="1"/>
  <c r="AY134" i="2"/>
  <c r="AY137" i="2"/>
  <c r="BJ138" i="2"/>
  <c r="BJ191" i="2" s="1"/>
  <c r="BJ190" i="2" s="1"/>
  <c r="BJ179" i="2" s="1"/>
  <c r="BJ135" i="2"/>
  <c r="DE129" i="2"/>
  <c r="AL138" i="2"/>
  <c r="AL191" i="2" s="1"/>
  <c r="AL135" i="2"/>
  <c r="AG53" i="2"/>
  <c r="AM50" i="2"/>
  <c r="AM24" i="2"/>
  <c r="DA194" i="2"/>
  <c r="CQ194" i="2" s="1"/>
  <c r="CQ141" i="2"/>
  <c r="CM170" i="2"/>
  <c r="CW134" i="2"/>
  <c r="CW137" i="2"/>
  <c r="CN53" i="2"/>
  <c r="CR50" i="2"/>
  <c r="CN50" i="2" s="1"/>
  <c r="CR24" i="2"/>
  <c r="CN31" i="2"/>
  <c r="DF65" i="2" a="1"/>
  <c r="DF65" i="2" s="1"/>
  <c r="DG65" i="2" s="1" a="1"/>
  <c r="DG65" i="2" s="1"/>
  <c r="DH65" i="2" s="1" a="1"/>
  <c r="DH65" i="2" s="1"/>
  <c r="DI65" i="2" s="1" a="1"/>
  <c r="DI65" i="2" s="1"/>
  <c r="CR103" i="2"/>
  <c r="CN106" i="2"/>
  <c r="CM106" i="2" s="1"/>
  <c r="DD106" i="2" s="1"/>
  <c r="BO139" i="2"/>
  <c r="BE136" i="2"/>
  <c r="BO136" i="2"/>
  <c r="BE118" i="2"/>
  <c r="BO194" i="2"/>
  <c r="BE194" i="2" s="1"/>
  <c r="BE141" i="2"/>
  <c r="BS168" i="2"/>
  <c r="BW165" i="2"/>
  <c r="BS165" i="2" s="1"/>
  <c r="CB137" i="2"/>
  <c r="CB134" i="2"/>
  <c r="AO24" i="2"/>
  <c r="AO23" i="2" s="1"/>
  <c r="AO85" i="2" s="1"/>
  <c r="AO50" i="2"/>
  <c r="AE149" i="2"/>
  <c r="CH137" i="2"/>
  <c r="CH134" i="2"/>
  <c r="BO85" i="2"/>
  <c r="CD135" i="2"/>
  <c r="CD138" i="2"/>
  <c r="CD191" i="2" s="1"/>
  <c r="CD190" i="2" s="1"/>
  <c r="CD179" i="2" s="1"/>
  <c r="CF23" i="2"/>
  <c r="W103" i="2"/>
  <c r="P106" i="2"/>
  <c r="N106" i="2" s="1"/>
  <c r="DF30" i="2" a="1"/>
  <c r="DF30" i="2" s="1"/>
  <c r="DG30" i="2" s="1" a="1"/>
  <c r="DG30" i="2" s="1"/>
  <c r="DH30" i="2" s="1" a="1"/>
  <c r="DH30" i="2" s="1"/>
  <c r="DI30" i="2" s="1" a="1"/>
  <c r="DI30" i="2" s="1"/>
  <c r="DE30" i="2"/>
  <c r="T136" i="2"/>
  <c r="T139" i="2"/>
  <c r="O118" i="2"/>
  <c r="O136" i="2"/>
  <c r="Z138" i="2"/>
  <c r="Z191" i="2" s="1"/>
  <c r="Z190" i="2" s="1"/>
  <c r="Z179" i="2" s="1"/>
  <c r="Z135" i="2"/>
  <c r="R136" i="2"/>
  <c r="AB139" i="2"/>
  <c r="AB136" i="2"/>
  <c r="R118" i="2"/>
  <c r="V194" i="2"/>
  <c r="P194" i="2" s="1"/>
  <c r="P141" i="2"/>
  <c r="DF198" i="2" a="1"/>
  <c r="DF198" i="2" s="1"/>
  <c r="DG198" i="2" s="1" a="1"/>
  <c r="DG198" i="2" s="1"/>
  <c r="DH198" i="2" s="1" a="1"/>
  <c r="DH198" i="2" s="1"/>
  <c r="DI198" i="2" s="1" a="1"/>
  <c r="DI198" i="2" s="1"/>
  <c r="CI43" i="2" a="1"/>
  <c r="CI43" i="2" s="1"/>
  <c r="CJ43" i="2" s="1" a="1"/>
  <c r="CJ43" i="2" s="1"/>
  <c r="CK43" i="2" s="1" a="1"/>
  <c r="CK43" i="2" s="1"/>
  <c r="CL43" i="2" s="1" a="1"/>
  <c r="CL43" i="2" s="1"/>
  <c r="BR41" i="2"/>
  <c r="DE43" i="2"/>
  <c r="AL136" i="2"/>
  <c r="AL139" i="2"/>
  <c r="AL192" i="2" s="1"/>
  <c r="AI168" i="2"/>
  <c r="AS165" i="2"/>
  <c r="AI165" i="2" s="1"/>
  <c r="CE135" i="2"/>
  <c r="CE138" i="2"/>
  <c r="CE191" i="2" s="1"/>
  <c r="CE190" i="2" s="1"/>
  <c r="CE179" i="2" s="1"/>
  <c r="CM145" i="2"/>
  <c r="DC134" i="2"/>
  <c r="DC137" i="2"/>
  <c r="DF56" i="2" a="1"/>
  <c r="DF56" i="2" s="1"/>
  <c r="DG56" i="2" s="1" a="1"/>
  <c r="DG56" i="2" s="1"/>
  <c r="DH56" i="2" s="1" a="1"/>
  <c r="DH56" i="2" s="1"/>
  <c r="DI56" i="2" s="1" a="1"/>
  <c r="DI56" i="2" s="1"/>
  <c r="DE56" i="2"/>
  <c r="Q118" i="2"/>
  <c r="Y136" i="2"/>
  <c r="Q136" i="2"/>
  <c r="Y139" i="2"/>
  <c r="BP137" i="2"/>
  <c r="BP134" i="2"/>
  <c r="CY84" i="2"/>
  <c r="CY116" i="2" s="1"/>
  <c r="CY117" i="2"/>
  <c r="M24" i="2"/>
  <c r="M23" i="2" s="1"/>
  <c r="M85" i="2" s="1"/>
  <c r="M50" i="2"/>
  <c r="AK194" i="2"/>
  <c r="AF194" i="2" s="1"/>
  <c r="AE194" i="2" s="1"/>
  <c r="AF141" i="2"/>
  <c r="AE141" i="2" s="1"/>
  <c r="W31" i="2"/>
  <c r="P31" i="2" s="1"/>
  <c r="P32" i="2"/>
  <c r="AV156" i="2"/>
  <c r="DD156" i="2" s="1"/>
  <c r="AX146" i="2"/>
  <c r="AV146" i="2" s="1"/>
  <c r="CF194" i="2"/>
  <c r="BV194" i="2" s="1"/>
  <c r="BV141" i="2"/>
  <c r="AW31" i="2"/>
  <c r="AV31" i="2" s="1"/>
  <c r="DD31" i="2" s="1"/>
  <c r="AV32" i="2"/>
  <c r="DD32" i="2" s="1"/>
  <c r="DF184" i="2" a="1"/>
  <c r="DF184" i="2" s="1"/>
  <c r="DG184" i="2" s="1" a="1"/>
  <c r="DG184" i="2" s="1"/>
  <c r="DH184" i="2" s="1" a="1"/>
  <c r="DH184" i="2" s="1"/>
  <c r="DI184" i="2" s="1" a="1"/>
  <c r="DI184" i="2" s="1"/>
  <c r="DE184" i="2"/>
  <c r="AM192" i="2"/>
  <c r="AP31" i="2"/>
  <c r="AH31" i="2" s="1"/>
  <c r="BA142" i="2"/>
  <c r="CA146" i="2"/>
  <c r="BT147" i="2"/>
  <c r="BR147" i="2" s="1"/>
  <c r="CI147" i="2" s="1" a="1"/>
  <c r="CI147" i="2" s="1"/>
  <c r="CJ147" i="2" s="1" a="1"/>
  <c r="CJ147" i="2" s="1"/>
  <c r="CK147" i="2" s="1" a="1"/>
  <c r="CK147" i="2" s="1"/>
  <c r="CL147" i="2" s="1" a="1"/>
  <c r="CL147" i="2" s="1"/>
  <c r="BA193" i="2"/>
  <c r="AD137" i="2"/>
  <c r="AD134" i="2"/>
  <c r="CZ84" i="2"/>
  <c r="CZ116" i="2" s="1"/>
  <c r="CZ117" i="2"/>
  <c r="AJ85" i="2"/>
  <c r="AF23" i="2"/>
  <c r="CM34" i="2"/>
  <c r="Q180" i="2"/>
  <c r="N180" i="2" s="1"/>
  <c r="AD136" i="2"/>
  <c r="AD139" i="2"/>
  <c r="AD192" i="2" s="1"/>
  <c r="BD168" i="2"/>
  <c r="BM165" i="2"/>
  <c r="BD165" i="2" s="1"/>
  <c r="BA165" i="2" s="1"/>
  <c r="CB194" i="2"/>
  <c r="BT194" i="2" s="1"/>
  <c r="BT141" i="2"/>
  <c r="R147" i="2"/>
  <c r="AB146" i="2"/>
  <c r="R146" i="2" s="1"/>
  <c r="DE25" i="2"/>
  <c r="DF25" i="2" a="1"/>
  <c r="DF25" i="2" s="1"/>
  <c r="DG25" i="2" s="1" a="1"/>
  <c r="DG25" i="2" s="1"/>
  <c r="DH25" i="2" s="1" a="1"/>
  <c r="DH25" i="2" s="1"/>
  <c r="DI25" i="2" s="1" a="1"/>
  <c r="DI25" i="2" s="1"/>
  <c r="AT138" i="2"/>
  <c r="AT191" i="2" s="1"/>
  <c r="AT190" i="2" s="1"/>
  <c r="AT179" i="2" s="1"/>
  <c r="AT135" i="2"/>
  <c r="CN32" i="2"/>
  <c r="AB23" i="2"/>
  <c r="DF108" i="2" a="1"/>
  <c r="DF108" i="2" s="1"/>
  <c r="DG108" i="2" s="1" a="1"/>
  <c r="DG108" i="2" s="1"/>
  <c r="DH108" i="2" s="1" a="1"/>
  <c r="DH108" i="2" s="1"/>
  <c r="DI108" i="2" s="1" a="1"/>
  <c r="DI108" i="2" s="1"/>
  <c r="DE108" i="2"/>
  <c r="CM140" i="2"/>
  <c r="CH136" i="2"/>
  <c r="CH139" i="2"/>
  <c r="CH192" i="2" s="1"/>
  <c r="CB135" i="2"/>
  <c r="CB138" i="2"/>
  <c r="CB191" i="2" s="1"/>
  <c r="BA197" i="2"/>
  <c r="CH138" i="2"/>
  <c r="CH191" i="2" s="1"/>
  <c r="CH190" i="2" s="1"/>
  <c r="CH179" i="2" s="1"/>
  <c r="CH135" i="2"/>
  <c r="S146" i="2"/>
  <c r="O146" i="2" s="1"/>
  <c r="O147" i="2"/>
  <c r="BS53" i="2"/>
  <c r="BW50" i="2"/>
  <c r="DE95" i="2"/>
  <c r="CY139" i="2"/>
  <c r="CY136" i="2"/>
  <c r="CP118" i="2"/>
  <c r="CP136" i="2"/>
  <c r="CM143" i="2"/>
  <c r="BT180" i="2"/>
  <c r="BR180" i="2" s="1"/>
  <c r="CI180" i="2" s="1" a="1"/>
  <c r="CI180" i="2" s="1"/>
  <c r="CJ180" i="2" s="1" a="1"/>
  <c r="CJ180" i="2" s="1"/>
  <c r="CK180" i="2" s="1" a="1"/>
  <c r="CK180" i="2" s="1"/>
  <c r="CL180" i="2" s="1" a="1"/>
  <c r="CL180" i="2" s="1"/>
  <c r="BE168" i="2"/>
  <c r="BO165" i="2"/>
  <c r="BE165" i="2" s="1"/>
  <c r="CF192" i="2"/>
  <c r="BV139" i="2"/>
  <c r="BW139" i="2"/>
  <c r="BW136" i="2"/>
  <c r="BS136" i="2"/>
  <c r="BS118" i="2"/>
  <c r="O168" i="2"/>
  <c r="S165" i="2"/>
  <c r="O165" i="2" s="1"/>
  <c r="N165" i="2" s="1"/>
  <c r="V136" i="2"/>
  <c r="P118" i="2"/>
  <c r="P136" i="2"/>
  <c r="V139" i="2"/>
  <c r="BA170" i="2"/>
  <c r="BX31" i="2"/>
  <c r="BS41" i="2"/>
  <c r="CE134" i="2"/>
  <c r="CE137" i="2"/>
  <c r="CG136" i="2"/>
  <c r="CG139" i="2"/>
  <c r="CG192" i="2" s="1"/>
  <c r="DC135" i="2"/>
  <c r="DC138" i="2"/>
  <c r="DC191" i="2" s="1"/>
  <c r="U50" i="2"/>
  <c r="O50" i="2" s="1"/>
  <c r="U24" i="2"/>
  <c r="AU139" i="2"/>
  <c r="AU136" i="2"/>
  <c r="AI118" i="2"/>
  <c r="AI136" i="2"/>
  <c r="AE143" i="2"/>
  <c r="BP138" i="2"/>
  <c r="BP191" i="2" s="1"/>
  <c r="BP190" i="2" s="1"/>
  <c r="BP179" i="2" s="1"/>
  <c r="BP135" i="2"/>
  <c r="AF31" i="2"/>
  <c r="P53" i="2"/>
  <c r="V50" i="2"/>
  <c r="P50" i="2" s="1"/>
  <c r="V24" i="2"/>
  <c r="AX136" i="2"/>
  <c r="AX139" i="2"/>
  <c r="AX192" i="2" s="1"/>
  <c r="AK136" i="2"/>
  <c r="AK139" i="2"/>
  <c r="AF118" i="2"/>
  <c r="AF136" i="2"/>
  <c r="BM31" i="2"/>
  <c r="BD31" i="2" s="1"/>
  <c r="BD32" i="2"/>
  <c r="R103" i="2"/>
  <c r="AB93" i="2"/>
  <c r="R93" i="2" s="1"/>
  <c r="CM144" i="2"/>
  <c r="AW194" i="2"/>
  <c r="AV194" i="2" s="1"/>
  <c r="DD194" i="2" s="1"/>
  <c r="AV141" i="2"/>
  <c r="DD141" i="2" s="1"/>
  <c r="BT168" i="2"/>
  <c r="BZ165" i="2"/>
  <c r="BT165" i="2" s="1"/>
  <c r="BH117" i="2"/>
  <c r="BH84" i="2"/>
  <c r="BH116" i="2" s="1"/>
  <c r="CM127" i="2"/>
  <c r="CA117" i="2"/>
  <c r="CA84" i="2"/>
  <c r="CA116" i="2" s="1"/>
  <c r="BA94" i="2"/>
  <c r="K84" i="2"/>
  <c r="K116" i="2" s="1"/>
  <c r="K117" i="2"/>
  <c r="AG136" i="2"/>
  <c r="CN141" i="2"/>
  <c r="CR194" i="2"/>
  <c r="CN194" i="2" s="1"/>
  <c r="O141" i="2"/>
  <c r="AQ146" i="2"/>
  <c r="AH146" i="2" s="1"/>
  <c r="AH147" i="2"/>
  <c r="AV180" i="2"/>
  <c r="DD180" i="2" s="1"/>
  <c r="DE167" i="2"/>
  <c r="CN26" i="2"/>
  <c r="CP24" i="2"/>
  <c r="CX23" i="2"/>
  <c r="CG50" i="2"/>
  <c r="BV50" i="2" s="1"/>
  <c r="CG24" i="2"/>
  <c r="CG23" i="2" s="1"/>
  <c r="CG85" i="2" s="1"/>
  <c r="AD138" i="2"/>
  <c r="AD191" i="2" s="1"/>
  <c r="AD190" i="2" s="1"/>
  <c r="AD179" i="2" s="1"/>
  <c r="AD135" i="2"/>
  <c r="DE29" i="2"/>
  <c r="DF29" i="2" a="1"/>
  <c r="DF29" i="2" s="1"/>
  <c r="DG29" i="2" s="1" a="1"/>
  <c r="DG29" i="2" s="1"/>
  <c r="DH29" i="2" s="1" a="1"/>
  <c r="DH29" i="2" s="1"/>
  <c r="DI29" i="2" s="1" a="1"/>
  <c r="DI29" i="2" s="1"/>
  <c r="Q168" i="2"/>
  <c r="BR127" i="2"/>
  <c r="CI127" i="2" s="1" a="1"/>
  <c r="CI127" i="2" s="1"/>
  <c r="CJ127" i="2" s="1" a="1"/>
  <c r="CJ127" i="2" s="1"/>
  <c r="CK127" i="2" s="1" a="1"/>
  <c r="CK127" i="2" s="1"/>
  <c r="CL127" i="2" s="1" a="1"/>
  <c r="CL127" i="2" s="1"/>
  <c r="AF24" i="2"/>
  <c r="CT117" i="2"/>
  <c r="CT84" i="2"/>
  <c r="CT116" i="2" s="1"/>
  <c r="N182" i="2"/>
  <c r="AI53" i="2"/>
  <c r="AS24" i="2"/>
  <c r="AS50" i="2"/>
  <c r="AV64" i="2"/>
  <c r="DD64" i="2" s="1"/>
  <c r="DA139" i="2"/>
  <c r="DA136" i="2"/>
  <c r="CQ136" i="2"/>
  <c r="CQ118" i="2"/>
  <c r="AE140" i="2"/>
  <c r="AE142" i="2"/>
  <c r="BR26" i="2"/>
  <c r="CI26" i="2" s="1" a="1"/>
  <c r="CI26" i="2" s="1"/>
  <c r="CJ26" i="2" s="1" a="1"/>
  <c r="CJ26" i="2" s="1"/>
  <c r="CK26" i="2" s="1" a="1"/>
  <c r="CK26" i="2" s="1"/>
  <c r="CL26" i="2" s="1" a="1"/>
  <c r="CL26" i="2" s="1"/>
  <c r="CC192" i="2"/>
  <c r="Q24" i="2"/>
  <c r="Y23" i="2"/>
  <c r="CM193" i="2"/>
  <c r="CM195" i="2"/>
  <c r="BC156" i="2"/>
  <c r="BA156" i="2" s="1"/>
  <c r="BV168" i="2"/>
  <c r="CF165" i="2"/>
  <c r="BV165" i="2" s="1"/>
  <c r="BN137" i="2"/>
  <c r="BN134" i="2"/>
  <c r="S192" i="2"/>
  <c r="N75" i="2"/>
  <c r="N149" i="2"/>
  <c r="T117" i="2"/>
  <c r="T84" i="2"/>
  <c r="T116" i="2" s="1"/>
  <c r="AZ134" i="2"/>
  <c r="AZ137" i="2"/>
  <c r="DF28" i="2" a="1"/>
  <c r="DF28" i="2" s="1"/>
  <c r="DG28" i="2" s="1" a="1"/>
  <c r="DG28" i="2" s="1"/>
  <c r="DH28" i="2" s="1" a="1"/>
  <c r="DH28" i="2" s="1"/>
  <c r="DI28" i="2" s="1" a="1"/>
  <c r="DI28" i="2" s="1"/>
  <c r="DE28" i="2"/>
  <c r="BR55" i="2"/>
  <c r="CI55" i="2" s="1" a="1"/>
  <c r="CI55" i="2" s="1"/>
  <c r="CJ55" i="2" s="1" a="1"/>
  <c r="CJ55" i="2" s="1"/>
  <c r="CK55" i="2" s="1" a="1"/>
  <c r="CK55" i="2" s="1"/>
  <c r="CL55" i="2" s="1" a="1"/>
  <c r="CL55" i="2" s="1"/>
  <c r="BQ24" i="2"/>
  <c r="BE53" i="2"/>
  <c r="BQ50" i="2"/>
  <c r="BE50" i="2" s="1"/>
  <c r="CV139" i="2"/>
  <c r="CV136" i="2"/>
  <c r="CO118" i="2"/>
  <c r="CO136" i="2"/>
  <c r="CY194" i="2"/>
  <c r="CP194" i="2" s="1"/>
  <c r="CP141" i="2"/>
  <c r="CM196" i="2"/>
  <c r="BR203" i="2"/>
  <c r="CI22" i="2" a="1"/>
  <c r="CI22" i="2" s="1"/>
  <c r="BC180" i="2"/>
  <c r="BA180" i="2" s="1"/>
  <c r="CB146" i="2"/>
  <c r="BT156" i="2"/>
  <c r="BR156" i="2" s="1"/>
  <c r="CI156" i="2" s="1" a="1"/>
  <c r="CI156" i="2" s="1"/>
  <c r="CJ156" i="2" s="1" a="1"/>
  <c r="CJ156" i="2" s="1"/>
  <c r="CK156" i="2" s="1" a="1"/>
  <c r="CK156" i="2" s="1"/>
  <c r="CL156" i="2" s="1" a="1"/>
  <c r="CL156" i="2" s="1"/>
  <c r="BV118" i="2"/>
  <c r="BR120" i="2"/>
  <c r="CI120" i="2" s="1" a="1"/>
  <c r="CI120" i="2" s="1"/>
  <c r="CJ120" i="2" s="1" a="1"/>
  <c r="CJ120" i="2" s="1"/>
  <c r="CK120" i="2" s="1" a="1"/>
  <c r="CK120" i="2" s="1"/>
  <c r="CL120" i="2" s="1" a="1"/>
  <c r="CL120" i="2" s="1"/>
  <c r="AB194" i="2"/>
  <c r="R194" i="2" s="1"/>
  <c r="R141" i="2"/>
  <c r="N170" i="2"/>
  <c r="DE69" i="2"/>
  <c r="DF77" i="2" a="1"/>
  <c r="DF77" i="2" s="1"/>
  <c r="DG77" i="2" s="1" a="1"/>
  <c r="DG77" i="2" s="1"/>
  <c r="DH77" i="2" s="1" a="1"/>
  <c r="DH77" i="2" s="1"/>
  <c r="DI77" i="2" s="1" a="1"/>
  <c r="DI77" i="2" s="1"/>
  <c r="DE77" i="2"/>
  <c r="BG84" i="2"/>
  <c r="BG116" i="2" s="1"/>
  <c r="BG117" i="2"/>
  <c r="AG118" i="2"/>
  <c r="DF119" i="2" a="1"/>
  <c r="DF119" i="2" s="1"/>
  <c r="DG119" i="2" s="1" a="1"/>
  <c r="DG119" i="2" s="1"/>
  <c r="DH119" i="2" s="1" a="1"/>
  <c r="DH119" i="2" s="1"/>
  <c r="DI119" i="2" s="1" a="1"/>
  <c r="DI119" i="2" s="1"/>
  <c r="DE119" i="2"/>
  <c r="DF121" i="2" a="1"/>
  <c r="DF121" i="2" s="1"/>
  <c r="DG121" i="2" s="1" a="1"/>
  <c r="DG121" i="2" s="1"/>
  <c r="DH121" i="2" s="1" a="1"/>
  <c r="DH121" i="2" s="1"/>
  <c r="DI121" i="2" s="1" a="1"/>
  <c r="DI121" i="2" s="1"/>
  <c r="DE121" i="2"/>
  <c r="CP103" i="2"/>
  <c r="CX93" i="2"/>
  <c r="CP93" i="2" s="1"/>
  <c r="BF23" i="2"/>
  <c r="BB24" i="2"/>
  <c r="CN180" i="2"/>
  <c r="BS24" i="2"/>
  <c r="BW23" i="2"/>
  <c r="BI194" i="2"/>
  <c r="BC194" i="2" s="1"/>
  <c r="BC141" i="2"/>
  <c r="DF94" i="2" a="1"/>
  <c r="DF94" i="2" s="1"/>
  <c r="DG94" i="2" s="1" a="1"/>
  <c r="DG94" i="2" s="1"/>
  <c r="DH94" i="2" s="1" a="1"/>
  <c r="DH94" i="2" s="1"/>
  <c r="DI94" i="2" s="1" a="1"/>
  <c r="DI94" i="2" s="1"/>
  <c r="BY50" i="2"/>
  <c r="BY24" i="2"/>
  <c r="BY23" i="2" s="1"/>
  <c r="BY85" i="2" s="1"/>
  <c r="AA31" i="2"/>
  <c r="Q31" i="2" s="1"/>
  <c r="Q32" i="2"/>
  <c r="Q156" i="2"/>
  <c r="N156" i="2" s="1"/>
  <c r="Z146" i="2"/>
  <c r="Q146" i="2" s="1"/>
  <c r="CB136" i="2"/>
  <c r="CB139" i="2"/>
  <c r="BT136" i="2"/>
  <c r="BT118" i="2"/>
  <c r="AZ165" i="2"/>
  <c r="AV165" i="2" s="1"/>
  <c r="DD165" i="2" s="1"/>
  <c r="AZ192" i="2"/>
  <c r="BM84" i="2"/>
  <c r="BM116" i="2" s="1"/>
  <c r="BM117" i="2"/>
  <c r="O103" i="2"/>
  <c r="S93" i="2"/>
  <c r="O93" i="2" s="1"/>
  <c r="CM125" i="2"/>
  <c r="DD125" i="2" s="1"/>
  <c r="CO75" i="2"/>
  <c r="CU64" i="2"/>
  <c r="CO64" i="2" s="1"/>
  <c r="AY139" i="2"/>
  <c r="AY192" i="2" s="1"/>
  <c r="AY136" i="2"/>
  <c r="DE86" i="2"/>
  <c r="BF31" i="2"/>
  <c r="BB31" i="2" s="1"/>
  <c r="BA31" i="2" s="1"/>
  <c r="BB32" i="2"/>
  <c r="BA32" i="2" s="1"/>
  <c r="AE144" i="2"/>
  <c r="BS32" i="2"/>
  <c r="BW31" i="2"/>
  <c r="AI147" i="2"/>
  <c r="AS146" i="2"/>
  <c r="AI146" i="2" s="1"/>
  <c r="CW138" i="2"/>
  <c r="CW191" i="2" s="1"/>
  <c r="CW135" i="2"/>
  <c r="CM55" i="2"/>
  <c r="BB53" i="2"/>
  <c r="BF50" i="2"/>
  <c r="BB50" i="2" s="1"/>
  <c r="BY139" i="2"/>
  <c r="BY192" i="2" s="1"/>
  <c r="BY136" i="2"/>
  <c r="BR64" i="2"/>
  <c r="CI64" i="2" s="1" a="1"/>
  <c r="CI64" i="2" s="1"/>
  <c r="CJ64" i="2" s="1" a="1"/>
  <c r="CJ64" i="2" s="1"/>
  <c r="CK64" i="2" s="1" a="1"/>
  <c r="CK64" i="2" s="1"/>
  <c r="CL64" i="2" s="1" a="1"/>
  <c r="CL64" i="2" s="1"/>
  <c r="DF156" i="2" a="1"/>
  <c r="DF156" i="2" s="1"/>
  <c r="DG156" i="2" s="1" a="1"/>
  <c r="DG156" i="2" s="1"/>
  <c r="DH156" i="2" s="1" a="1"/>
  <c r="DH156" i="2" s="1"/>
  <c r="DI156" i="2" s="1" a="1"/>
  <c r="DI156" i="2" s="1"/>
  <c r="CM203" i="2"/>
  <c r="DF22" i="2" a="1"/>
  <c r="DF22" i="2" s="1"/>
  <c r="DE22" i="2"/>
  <c r="BK134" i="2"/>
  <c r="BK137" i="2"/>
  <c r="AK117" i="2"/>
  <c r="AK84" i="2"/>
  <c r="AK116" i="2" s="1"/>
  <c r="AC24" i="2"/>
  <c r="AC23" i="2" s="1"/>
  <c r="AC85" i="2" s="1"/>
  <c r="AC50" i="2"/>
  <c r="R50" i="2" s="1"/>
  <c r="DE59" i="2"/>
  <c r="DF59" i="2" a="1"/>
  <c r="DF59" i="2" s="1"/>
  <c r="DG59" i="2" s="1" a="1"/>
  <c r="DG59" i="2" s="1"/>
  <c r="DH59" i="2" s="1" a="1"/>
  <c r="DH59" i="2" s="1"/>
  <c r="DI59" i="2" s="1" a="1"/>
  <c r="DI59" i="2" s="1"/>
  <c r="BK139" i="2"/>
  <c r="BK192" i="2" s="1"/>
  <c r="BK136" i="2"/>
  <c r="DB137" i="2"/>
  <c r="DB134" i="2"/>
  <c r="AF32" i="2"/>
  <c r="AE32" i="2" s="1"/>
  <c r="CU31" i="2"/>
  <c r="CO31" i="2" s="1"/>
  <c r="CO32" i="2"/>
  <c r="CO53" i="2"/>
  <c r="CU50" i="2"/>
  <c r="DE197" i="2"/>
  <c r="DF197" i="2" a="1"/>
  <c r="DF197" i="2" s="1"/>
  <c r="DG197" i="2" s="1" a="1"/>
  <c r="DG197" i="2" s="1"/>
  <c r="DH197" i="2" s="1" a="1"/>
  <c r="DH197" i="2" s="1"/>
  <c r="DI197" i="2" s="1" a="1"/>
  <c r="DI197" i="2" s="1"/>
  <c r="DE172" i="2"/>
  <c r="DF172" i="2" a="1"/>
  <c r="DF172" i="2" s="1"/>
  <c r="DG172" i="2" s="1" a="1"/>
  <c r="DG172" i="2" s="1"/>
  <c r="DH172" i="2" s="1" a="1"/>
  <c r="DH172" i="2" s="1"/>
  <c r="DI172" i="2" s="1" a="1"/>
  <c r="DI172" i="2" s="1"/>
  <c r="AV118" i="2"/>
  <c r="DD118" i="2" s="1"/>
  <c r="AV136" i="2"/>
  <c r="DD136" i="2" s="1"/>
  <c r="AW139" i="2"/>
  <c r="AW136" i="2"/>
  <c r="CA31" i="2"/>
  <c r="BT31" i="2" s="1"/>
  <c r="BT32" i="2"/>
  <c r="AH53" i="2"/>
  <c r="AP50" i="2"/>
  <c r="AP24" i="2"/>
  <c r="BC146" i="2"/>
  <c r="CQ180" i="2"/>
  <c r="CN118" i="2"/>
  <c r="CR136" i="2"/>
  <c r="CN136" i="2"/>
  <c r="CR139" i="2"/>
  <c r="CM120" i="2"/>
  <c r="DC139" i="2"/>
  <c r="DC192" i="2" s="1"/>
  <c r="DC136" i="2"/>
  <c r="BD24" i="2"/>
  <c r="CS117" i="2"/>
  <c r="CS84" i="2"/>
  <c r="CS116" i="2" s="1"/>
  <c r="O194" i="2"/>
  <c r="DF123" i="2" a="1"/>
  <c r="DF123" i="2" s="1"/>
  <c r="DG123" i="2" s="1" a="1"/>
  <c r="DG123" i="2" s="1"/>
  <c r="DH123" i="2" s="1" a="1"/>
  <c r="DH123" i="2" s="1"/>
  <c r="DI123" i="2" s="1" a="1"/>
  <c r="DI123" i="2" s="1"/>
  <c r="DE123" i="2"/>
  <c r="AF168" i="2"/>
  <c r="AJ165" i="2"/>
  <c r="AF165" i="2" s="1"/>
  <c r="BA26" i="2"/>
  <c r="AY135" i="2"/>
  <c r="AY138" i="2"/>
  <c r="AY191" i="2" s="1"/>
  <c r="BA34" i="2"/>
  <c r="CP32" i="2"/>
  <c r="CX31" i="2"/>
  <c r="CP31" i="2" s="1"/>
  <c r="AT103" i="2"/>
  <c r="AI106" i="2"/>
  <c r="AE106" i="2" s="1"/>
  <c r="CM182" i="2"/>
  <c r="BJ137" i="2"/>
  <c r="BJ134" i="2"/>
  <c r="BR34" i="2"/>
  <c r="CI34" i="2" s="1" a="1"/>
  <c r="CI34" i="2" s="1"/>
  <c r="CJ34" i="2" s="1" a="1"/>
  <c r="CJ34" i="2" s="1"/>
  <c r="CK34" i="2" s="1" a="1"/>
  <c r="CK34" i="2" s="1"/>
  <c r="CL34" i="2" s="1" a="1"/>
  <c r="CL34" i="2" s="1"/>
  <c r="CY146" i="2"/>
  <c r="CP146" i="2" s="1"/>
  <c r="CM146" i="2" s="1"/>
  <c r="CP147" i="2"/>
  <c r="CM147" i="2" s="1"/>
  <c r="BI139" i="2"/>
  <c r="BC136" i="2"/>
  <c r="BI136" i="2"/>
  <c r="BC118" i="2"/>
  <c r="BR145" i="2"/>
  <c r="CI145" i="2" s="1" a="1"/>
  <c r="CI145" i="2" s="1"/>
  <c r="CJ145" i="2" s="1" a="1"/>
  <c r="CJ145" i="2" s="1"/>
  <c r="CK145" i="2" s="1" a="1"/>
  <c r="CK145" i="2" s="1"/>
  <c r="CL145" i="2" s="1" a="1"/>
  <c r="CL145" i="2" s="1"/>
  <c r="AG147" i="2"/>
  <c r="AM146" i="2"/>
  <c r="AG146" i="2" s="1"/>
  <c r="AF180" i="2"/>
  <c r="AE180" i="2" s="1"/>
  <c r="BR125" i="2"/>
  <c r="CI125" i="2" s="1" a="1"/>
  <c r="CI125" i="2" s="1"/>
  <c r="CJ125" i="2" s="1" a="1"/>
  <c r="CJ125" i="2" s="1"/>
  <c r="CK125" i="2" s="1" a="1"/>
  <c r="CK125" i="2" s="1"/>
  <c r="CL125" i="2" s="1" a="1"/>
  <c r="CL125" i="2" s="1"/>
  <c r="BB194" i="2"/>
  <c r="AL137" i="2"/>
  <c r="AL134" i="2"/>
  <c r="AA84" i="2"/>
  <c r="AA116" i="2" s="1"/>
  <c r="AA117" i="2"/>
  <c r="AE193" i="2"/>
  <c r="AE195" i="2"/>
  <c r="CN168" i="2"/>
  <c r="CM168" i="2" s="1"/>
  <c r="CR165" i="2"/>
  <c r="CN165" i="2" s="1"/>
  <c r="CM165" i="2" s="1"/>
  <c r="AU50" i="2"/>
  <c r="AU24" i="2"/>
  <c r="AU23" i="2" s="1"/>
  <c r="AU85" i="2" s="1"/>
  <c r="CQ53" i="2"/>
  <c r="DA50" i="2"/>
  <c r="CQ50" i="2" s="1"/>
  <c r="DA24" i="2"/>
  <c r="CY64" i="2"/>
  <c r="CP64" i="2" s="1"/>
  <c r="CP75" i="2"/>
  <c r="CM142" i="2"/>
  <c r="CI160" i="2" a="1"/>
  <c r="CI160" i="2" s="1"/>
  <c r="CJ160" i="2" s="1" a="1"/>
  <c r="CJ160" i="2" s="1"/>
  <c r="CK160" i="2" s="1" a="1"/>
  <c r="CK160" i="2" s="1"/>
  <c r="CL160" i="2" s="1" a="1"/>
  <c r="CL160" i="2" s="1"/>
  <c r="DE160" i="2"/>
  <c r="BN138" i="2"/>
  <c r="BN191" i="2" s="1"/>
  <c r="BN190" i="2" s="1"/>
  <c r="BN179" i="2" s="1"/>
  <c r="BN135" i="2"/>
  <c r="AJ146" i="2"/>
  <c r="AF146" i="2" s="1"/>
  <c r="AF147" i="2"/>
  <c r="L117" i="2"/>
  <c r="L84" i="2"/>
  <c r="L116" i="2" s="1"/>
  <c r="AH139" i="2"/>
  <c r="O53" i="2"/>
  <c r="AZ138" i="2"/>
  <c r="AZ191" i="2" s="1"/>
  <c r="AZ135" i="2"/>
  <c r="BC53" i="2"/>
  <c r="BI50" i="2"/>
  <c r="BC50" i="2" s="1"/>
  <c r="BI24" i="2"/>
  <c r="AF65" i="2"/>
  <c r="AE65" i="2" s="1"/>
  <c r="AJ64" i="2"/>
  <c r="AF64" i="2" s="1"/>
  <c r="AE64" i="2" s="1"/>
  <c r="AC139" i="2"/>
  <c r="AC192" i="2" s="1"/>
  <c r="AC136" i="2"/>
  <c r="CD103" i="2"/>
  <c r="BU106" i="2"/>
  <c r="BR106" i="2" s="1"/>
  <c r="CI106" i="2" s="1" a="1"/>
  <c r="CI106" i="2" s="1"/>
  <c r="CJ106" i="2" s="1" a="1"/>
  <c r="CJ106" i="2" s="1"/>
  <c r="CK106" i="2" s="1" a="1"/>
  <c r="CK106" i="2" s="1"/>
  <c r="CL106" i="2" s="1" a="1"/>
  <c r="CL106" i="2" s="1"/>
  <c r="BM192" i="2"/>
  <c r="BD192" i="2" s="1"/>
  <c r="BD139" i="2"/>
  <c r="Z116" i="2"/>
  <c r="BW194" i="2"/>
  <c r="BS194" i="2" s="1"/>
  <c r="BS141" i="2"/>
  <c r="BG146" i="2"/>
  <c r="BB146" i="2" s="1"/>
  <c r="BB147" i="2"/>
  <c r="BA147" i="2" s="1"/>
  <c r="CM26" i="2" l="1"/>
  <c r="DE198" i="2"/>
  <c r="CM31" i="2"/>
  <c r="DF31" i="2" s="1" a="1"/>
  <c r="DF31" i="2" s="1"/>
  <c r="DG31" i="2" s="1" a="1"/>
  <c r="DG31" i="2" s="1"/>
  <c r="DH31" i="2" s="1" a="1"/>
  <c r="DH31" i="2" s="1"/>
  <c r="DI31" i="2" s="1" a="1"/>
  <c r="DI31" i="2" s="1"/>
  <c r="AH50" i="2"/>
  <c r="DE203" i="2"/>
  <c r="AL190" i="2"/>
  <c r="AL179" i="2" s="1"/>
  <c r="BB192" i="2"/>
  <c r="N65" i="2"/>
  <c r="CV117" i="2"/>
  <c r="CV84" i="2"/>
  <c r="CV116" i="2" s="1"/>
  <c r="X84" i="2"/>
  <c r="X116" i="2" s="1"/>
  <c r="X117" i="2"/>
  <c r="BA141" i="2"/>
  <c r="AE53" i="2"/>
  <c r="DE156" i="2"/>
  <c r="BU192" i="2"/>
  <c r="BA168" i="2"/>
  <c r="BS50" i="2"/>
  <c r="N64" i="2"/>
  <c r="DB190" i="2"/>
  <c r="DB179" i="2" s="1"/>
  <c r="AR84" i="2"/>
  <c r="AR116" i="2" s="1"/>
  <c r="AR117" i="2"/>
  <c r="AE165" i="2"/>
  <c r="N31" i="2"/>
  <c r="AN117" i="2"/>
  <c r="AN84" i="2"/>
  <c r="AN116" i="2" s="1"/>
  <c r="AY190" i="2"/>
  <c r="AY179" i="2" s="1"/>
  <c r="AE168" i="2"/>
  <c r="BA53" i="2"/>
  <c r="BR32" i="2"/>
  <c r="CI32" i="2" s="1" a="1"/>
  <c r="CI32" i="2" s="1"/>
  <c r="CJ32" i="2" s="1" a="1"/>
  <c r="CJ32" i="2" s="1"/>
  <c r="CK32" i="2" s="1" a="1"/>
  <c r="CK32" i="2" s="1"/>
  <c r="CL32" i="2" s="1" a="1"/>
  <c r="CL32" i="2" s="1"/>
  <c r="N50" i="2"/>
  <c r="BR53" i="2"/>
  <c r="CI53" i="2" s="1" a="1"/>
  <c r="CI53" i="2" s="1"/>
  <c r="CJ53" i="2" s="1" a="1"/>
  <c r="CJ53" i="2" s="1"/>
  <c r="CK53" i="2" s="1" a="1"/>
  <c r="CK53" i="2" s="1"/>
  <c r="CL53" i="2" s="1" a="1"/>
  <c r="CL53" i="2" s="1"/>
  <c r="AV24" i="2"/>
  <c r="DD24" i="2" s="1"/>
  <c r="BK190" i="2"/>
  <c r="BK179" i="2" s="1"/>
  <c r="AX84" i="2"/>
  <c r="AX116" i="2" s="1"/>
  <c r="AX117" i="2"/>
  <c r="BB139" i="2"/>
  <c r="CM32" i="2"/>
  <c r="DE32" i="2" s="1"/>
  <c r="N32" i="2"/>
  <c r="N194" i="2"/>
  <c r="AI50" i="2"/>
  <c r="BA146" i="2"/>
  <c r="AZ190" i="2"/>
  <c r="AZ179" i="2" s="1"/>
  <c r="CO50" i="2"/>
  <c r="CM50" i="2" s="1"/>
  <c r="CW190" i="2"/>
  <c r="CW179" i="2" s="1"/>
  <c r="BU139" i="2"/>
  <c r="BV192" i="2"/>
  <c r="N147" i="2"/>
  <c r="DE65" i="2"/>
  <c r="DF146" i="2" a="1"/>
  <c r="DF146" i="2" s="1"/>
  <c r="DG146" i="2" s="1" a="1"/>
  <c r="DG146" i="2" s="1"/>
  <c r="DH146" i="2" s="1" a="1"/>
  <c r="DH146" i="2" s="1"/>
  <c r="DI146" i="2" s="1" a="1"/>
  <c r="DI146" i="2" s="1"/>
  <c r="BC24" i="2"/>
  <c r="BA24" i="2" s="1"/>
  <c r="BI23" i="2"/>
  <c r="L137" i="2"/>
  <c r="L134" i="2"/>
  <c r="DF165" i="2" a="1"/>
  <c r="DF165" i="2" s="1"/>
  <c r="DG165" i="2" s="1" a="1"/>
  <c r="DG165" i="2" s="1"/>
  <c r="DH165" i="2" s="1" a="1"/>
  <c r="DH165" i="2" s="1"/>
  <c r="DI165" i="2" s="1" a="1"/>
  <c r="DI165" i="2" s="1"/>
  <c r="CM75" i="2"/>
  <c r="CB192" i="2"/>
  <c r="BT192" i="2" s="1"/>
  <c r="BT139" i="2"/>
  <c r="BS23" i="2"/>
  <c r="BW85" i="2"/>
  <c r="BG134" i="2"/>
  <c r="BG137" i="2"/>
  <c r="DE196" i="2"/>
  <c r="DF196" i="2" a="1"/>
  <c r="DF196" i="2" s="1"/>
  <c r="DG196" i="2" s="1" a="1"/>
  <c r="DG196" i="2" s="1"/>
  <c r="DH196" i="2" s="1" a="1"/>
  <c r="DH196" i="2" s="1"/>
  <c r="DI196" i="2" s="1" a="1"/>
  <c r="DI196" i="2" s="1"/>
  <c r="T134" i="2"/>
  <c r="T137" i="2"/>
  <c r="DE195" i="2"/>
  <c r="DF195" i="2" a="1"/>
  <c r="DF195" i="2" s="1"/>
  <c r="DG195" i="2" s="1" a="1"/>
  <c r="DG195" i="2" s="1"/>
  <c r="DH195" i="2" s="1" a="1"/>
  <c r="DH195" i="2" s="1"/>
  <c r="DI195" i="2" s="1" a="1"/>
  <c r="DI195" i="2" s="1"/>
  <c r="CT137" i="2"/>
  <c r="CT134" i="2"/>
  <c r="CX85" i="2"/>
  <c r="CP23" i="2"/>
  <c r="CA134" i="2"/>
  <c r="CA137" i="2"/>
  <c r="BH135" i="2"/>
  <c r="BH138" i="2"/>
  <c r="BH191" i="2" s="1"/>
  <c r="BH190" i="2" s="1"/>
  <c r="BH179" i="2" s="1"/>
  <c r="AU192" i="2"/>
  <c r="AI192" i="2" s="1"/>
  <c r="AI139" i="2"/>
  <c r="V192" i="2"/>
  <c r="P192" i="2" s="1"/>
  <c r="P139" i="2"/>
  <c r="BR136" i="2"/>
  <c r="BR118" i="2"/>
  <c r="CI118" i="2" s="1" a="1"/>
  <c r="CI118" i="2" s="1"/>
  <c r="N146" i="2"/>
  <c r="CB190" i="2"/>
  <c r="CB179" i="2" s="1"/>
  <c r="DE140" i="2"/>
  <c r="DF140" i="2" a="1"/>
  <c r="DF140" i="2" s="1"/>
  <c r="DG140" i="2" s="1" a="1"/>
  <c r="DG140" i="2" s="1"/>
  <c r="DH140" i="2" s="1" a="1"/>
  <c r="DH140" i="2" s="1"/>
  <c r="DI140" i="2" s="1" a="1"/>
  <c r="DI140" i="2" s="1"/>
  <c r="AB85" i="2"/>
  <c r="R23" i="2"/>
  <c r="DE34" i="2"/>
  <c r="DF34" i="2" a="1"/>
  <c r="DF34" i="2" s="1"/>
  <c r="DG34" i="2" s="1" a="1"/>
  <c r="DG34" i="2" s="1"/>
  <c r="DH34" i="2" s="1" a="1"/>
  <c r="DH34" i="2" s="1"/>
  <c r="DI34" i="2" s="1" a="1"/>
  <c r="DI34" i="2" s="1"/>
  <c r="CZ137" i="2"/>
  <c r="CZ134" i="2"/>
  <c r="CY134" i="2"/>
  <c r="CY137" i="2"/>
  <c r="AB192" i="2"/>
  <c r="R192" i="2" s="1"/>
  <c r="R139" i="2"/>
  <c r="W93" i="2"/>
  <c r="P93" i="2" s="1"/>
  <c r="P103" i="2"/>
  <c r="N103" i="2" s="1"/>
  <c r="BO192" i="2"/>
  <c r="BE192" i="2" s="1"/>
  <c r="BE139" i="2"/>
  <c r="DF170" i="2" a="1"/>
  <c r="DF170" i="2" s="1"/>
  <c r="DG170" i="2" s="1" a="1"/>
  <c r="DG170" i="2" s="1"/>
  <c r="DH170" i="2" s="1" a="1"/>
  <c r="DH170" i="2" s="1"/>
  <c r="DI170" i="2" s="1" a="1"/>
  <c r="DI170" i="2" s="1"/>
  <c r="DE170" i="2"/>
  <c r="AG24" i="2"/>
  <c r="AE24" i="2" s="1"/>
  <c r="AM23" i="2"/>
  <c r="BD85" i="2"/>
  <c r="BL117" i="2"/>
  <c r="BL84" i="2"/>
  <c r="S84" i="2"/>
  <c r="S117" i="2"/>
  <c r="W135" i="2"/>
  <c r="W138" i="2"/>
  <c r="W191" i="2" s="1"/>
  <c r="W190" i="2" s="1"/>
  <c r="W179" i="2" s="1"/>
  <c r="AQ134" i="2"/>
  <c r="AQ137" i="2"/>
  <c r="CO23" i="2"/>
  <c r="CU85" i="2"/>
  <c r="L138" i="2"/>
  <c r="L191" i="2" s="1"/>
  <c r="L190" i="2" s="1"/>
  <c r="L179" i="2" s="1"/>
  <c r="L135" i="2"/>
  <c r="DE142" i="2"/>
  <c r="DF142" i="2" a="1"/>
  <c r="DF142" i="2" s="1"/>
  <c r="DG142" i="2" s="1" a="1"/>
  <c r="DG142" i="2" s="1"/>
  <c r="DH142" i="2" s="1" a="1"/>
  <c r="DH142" i="2" s="1"/>
  <c r="DI142" i="2" s="1" a="1"/>
  <c r="DI142" i="2" s="1"/>
  <c r="AA135" i="2"/>
  <c r="AA138" i="2"/>
  <c r="AA191" i="2" s="1"/>
  <c r="AA190" i="2" s="1"/>
  <c r="AA179" i="2" s="1"/>
  <c r="BC139" i="2"/>
  <c r="BA139" i="2" s="1"/>
  <c r="BI192" i="2"/>
  <c r="BC192" i="2" s="1"/>
  <c r="CS137" i="2"/>
  <c r="CS134" i="2"/>
  <c r="AC84" i="2"/>
  <c r="AC116" i="2" s="1"/>
  <c r="AC117" i="2"/>
  <c r="BF85" i="2"/>
  <c r="BB23" i="2"/>
  <c r="T138" i="2"/>
  <c r="T191" i="2" s="1"/>
  <c r="T135" i="2"/>
  <c r="DF193" i="2" a="1"/>
  <c r="DF193" i="2" s="1"/>
  <c r="DG193" i="2" s="1" a="1"/>
  <c r="DG193" i="2" s="1"/>
  <c r="DH193" i="2" s="1" a="1"/>
  <c r="DH193" i="2" s="1"/>
  <c r="DI193" i="2" s="1" a="1"/>
  <c r="DI193" i="2" s="1"/>
  <c r="DE193" i="2"/>
  <c r="CT138" i="2"/>
  <c r="CT191" i="2" s="1"/>
  <c r="CT190" i="2" s="1"/>
  <c r="CT179" i="2" s="1"/>
  <c r="CT135" i="2"/>
  <c r="CG117" i="2"/>
  <c r="CG84" i="2"/>
  <c r="CG116" i="2" s="1"/>
  <c r="N141" i="2"/>
  <c r="K135" i="2"/>
  <c r="K138" i="2"/>
  <c r="K191" i="2" s="1"/>
  <c r="K190" i="2" s="1"/>
  <c r="K179" i="2" s="1"/>
  <c r="CA135" i="2"/>
  <c r="CA138" i="2"/>
  <c r="CA191" i="2" s="1"/>
  <c r="CA190" i="2" s="1"/>
  <c r="CA179" i="2" s="1"/>
  <c r="AE118" i="2"/>
  <c r="AE136" i="2" s="1"/>
  <c r="AE31" i="2"/>
  <c r="U23" i="2"/>
  <c r="O24" i="2"/>
  <c r="BR50" i="2"/>
  <c r="CI50" i="2" s="1" a="1"/>
  <c r="CI50" i="2" s="1"/>
  <c r="CJ50" i="2" s="1" a="1"/>
  <c r="CJ50" i="2" s="1"/>
  <c r="CK50" i="2" s="1" a="1"/>
  <c r="CK50" i="2" s="1"/>
  <c r="CL50" i="2" s="1" a="1"/>
  <c r="CL50" i="2" s="1"/>
  <c r="AG139" i="2"/>
  <c r="DD146" i="2"/>
  <c r="DF145" i="2" a="1"/>
  <c r="DF145" i="2" s="1"/>
  <c r="DG145" i="2" s="1" a="1"/>
  <c r="DG145" i="2" s="1"/>
  <c r="DH145" i="2" s="1" a="1"/>
  <c r="DH145" i="2" s="1"/>
  <c r="DI145" i="2" s="1" a="1"/>
  <c r="DI145" i="2" s="1"/>
  <c r="DE145" i="2"/>
  <c r="N136" i="2"/>
  <c r="N118" i="2"/>
  <c r="CF85" i="2"/>
  <c r="BV23" i="2"/>
  <c r="BR165" i="2"/>
  <c r="CI165" i="2" s="1" a="1"/>
  <c r="CI165" i="2" s="1"/>
  <c r="CJ165" i="2" s="1" a="1"/>
  <c r="CJ165" i="2" s="1"/>
  <c r="CK165" i="2" s="1" a="1"/>
  <c r="CK165" i="2" s="1"/>
  <c r="CL165" i="2" s="1" a="1"/>
  <c r="CL165" i="2" s="1"/>
  <c r="DE106" i="2"/>
  <c r="DF106" i="2" a="1"/>
  <c r="DF106" i="2" s="1"/>
  <c r="DG106" i="2" s="1" a="1"/>
  <c r="DG106" i="2" s="1"/>
  <c r="DH106" i="2" s="1" a="1"/>
  <c r="DH106" i="2" s="1"/>
  <c r="DI106" i="2" s="1" a="1"/>
  <c r="DI106" i="2" s="1"/>
  <c r="CM53" i="2"/>
  <c r="AG50" i="2"/>
  <c r="AE50" i="2" s="1"/>
  <c r="AV23" i="2"/>
  <c r="DD23" i="2" s="1"/>
  <c r="AW85" i="2"/>
  <c r="W116" i="2"/>
  <c r="BU24" i="2"/>
  <c r="CC23" i="2"/>
  <c r="BX138" i="2"/>
  <c r="BX191" i="2" s="1"/>
  <c r="BX190" i="2" s="1"/>
  <c r="BX179" i="2" s="1"/>
  <c r="BX135" i="2"/>
  <c r="BR194" i="2"/>
  <c r="CI194" i="2" s="1" a="1"/>
  <c r="CI194" i="2" s="1"/>
  <c r="CJ194" i="2" s="1" a="1"/>
  <c r="CJ194" i="2" s="1"/>
  <c r="CK194" i="2" s="1" a="1"/>
  <c r="CK194" i="2" s="1"/>
  <c r="CL194" i="2" s="1" a="1"/>
  <c r="CL194" i="2" s="1"/>
  <c r="AE147" i="2"/>
  <c r="CQ24" i="2"/>
  <c r="DA23" i="2"/>
  <c r="AA134" i="2"/>
  <c r="AA137" i="2"/>
  <c r="BA118" i="2"/>
  <c r="BA136" i="2"/>
  <c r="DF147" i="2" a="1"/>
  <c r="DF147" i="2" s="1"/>
  <c r="DG147" i="2" s="1" a="1"/>
  <c r="DG147" i="2" s="1"/>
  <c r="DH147" i="2" s="1" a="1"/>
  <c r="DH147" i="2" s="1"/>
  <c r="DI147" i="2" s="1" a="1"/>
  <c r="DI147" i="2" s="1"/>
  <c r="DE147" i="2"/>
  <c r="CS138" i="2"/>
  <c r="CS191" i="2" s="1"/>
  <c r="CS190" i="2" s="1"/>
  <c r="CS179" i="2" s="1"/>
  <c r="CS135" i="2"/>
  <c r="DE120" i="2"/>
  <c r="DF120" i="2" a="1"/>
  <c r="DF120" i="2" s="1"/>
  <c r="DG120" i="2" s="1" a="1"/>
  <c r="DG120" i="2" s="1"/>
  <c r="DH120" i="2" s="1" a="1"/>
  <c r="DH120" i="2" s="1"/>
  <c r="DI120" i="2" s="1" a="1"/>
  <c r="DI120" i="2" s="1"/>
  <c r="CM136" i="2"/>
  <c r="DE136" i="2" s="1"/>
  <c r="CM118" i="2"/>
  <c r="AK137" i="2"/>
  <c r="AK134" i="2"/>
  <c r="DF125" i="2" a="1"/>
  <c r="DF125" i="2" s="1"/>
  <c r="DG125" i="2" s="1" a="1"/>
  <c r="DG125" i="2" s="1"/>
  <c r="DH125" i="2" s="1" a="1"/>
  <c r="DH125" i="2" s="1"/>
  <c r="DI125" i="2" s="1" a="1"/>
  <c r="DI125" i="2" s="1"/>
  <c r="DE125" i="2"/>
  <c r="BM138" i="2"/>
  <c r="BM191" i="2" s="1"/>
  <c r="BM190" i="2" s="1"/>
  <c r="BM179" i="2" s="1"/>
  <c r="BM135" i="2"/>
  <c r="BY117" i="2"/>
  <c r="BY84" i="2"/>
  <c r="BY116" i="2" s="1"/>
  <c r="CM180" i="2"/>
  <c r="CI203" i="2"/>
  <c r="CJ22" i="2" a="1"/>
  <c r="CJ22" i="2" s="1"/>
  <c r="CV192" i="2"/>
  <c r="CO192" i="2" s="1"/>
  <c r="CO139" i="2"/>
  <c r="BQ23" i="2"/>
  <c r="BE24" i="2"/>
  <c r="CQ139" i="2"/>
  <c r="DA192" i="2"/>
  <c r="CQ192" i="2" s="1"/>
  <c r="DE26" i="2"/>
  <c r="DF26" i="2" a="1"/>
  <c r="DF26" i="2" s="1"/>
  <c r="DG26" i="2" s="1" a="1"/>
  <c r="DG26" i="2" s="1"/>
  <c r="DH26" i="2" s="1" a="1"/>
  <c r="DH26" i="2" s="1"/>
  <c r="DI26" i="2" s="1" a="1"/>
  <c r="DI26" i="2" s="1"/>
  <c r="CM194" i="2"/>
  <c r="K134" i="2"/>
  <c r="K137" i="2"/>
  <c r="DE127" i="2"/>
  <c r="DF127" i="2" a="1"/>
  <c r="DF127" i="2" s="1"/>
  <c r="DG127" i="2" s="1" a="1"/>
  <c r="DG127" i="2" s="1"/>
  <c r="DH127" i="2" s="1" a="1"/>
  <c r="DH127" i="2" s="1"/>
  <c r="DI127" i="2" s="1" a="1"/>
  <c r="DI127" i="2" s="1"/>
  <c r="DE144" i="2"/>
  <c r="DF144" i="2" a="1"/>
  <c r="DF144" i="2" s="1"/>
  <c r="DG144" i="2" s="1" a="1"/>
  <c r="DG144" i="2" s="1"/>
  <c r="DH144" i="2" s="1" a="1"/>
  <c r="DH144" i="2" s="1"/>
  <c r="DI144" i="2" s="1" a="1"/>
  <c r="DI144" i="2" s="1"/>
  <c r="AK192" i="2"/>
  <c r="AF192" i="2" s="1"/>
  <c r="AF139" i="2"/>
  <c r="P24" i="2"/>
  <c r="V23" i="2"/>
  <c r="AJ117" i="2"/>
  <c r="AF85" i="2"/>
  <c r="AJ84" i="2"/>
  <c r="BT146" i="2"/>
  <c r="BR146" i="2" s="1"/>
  <c r="CI146" i="2" s="1" a="1"/>
  <c r="CI146" i="2" s="1"/>
  <c r="CJ146" i="2" s="1" a="1"/>
  <c r="CJ146" i="2" s="1"/>
  <c r="CK146" i="2" s="1" a="1"/>
  <c r="CK146" i="2" s="1"/>
  <c r="CL146" i="2" s="1" a="1"/>
  <c r="CL146" i="2" s="1"/>
  <c r="AG192" i="2"/>
  <c r="M84" i="2"/>
  <c r="M116" i="2" s="1"/>
  <c r="M117" i="2"/>
  <c r="CI41" i="2" a="1"/>
  <c r="CI41" i="2" s="1"/>
  <c r="CJ41" i="2" s="1" a="1"/>
  <c r="CJ41" i="2" s="1"/>
  <c r="CK41" i="2" s="1" a="1"/>
  <c r="CK41" i="2" s="1"/>
  <c r="CL41" i="2" s="1" a="1"/>
  <c r="CL41" i="2" s="1"/>
  <c r="DE41" i="2"/>
  <c r="T192" i="2"/>
  <c r="O192" i="2" s="1"/>
  <c r="O139" i="2"/>
  <c r="BV24" i="2"/>
  <c r="AO117" i="2"/>
  <c r="AO84" i="2"/>
  <c r="AO116" i="2" s="1"/>
  <c r="BR168" i="2"/>
  <c r="CI168" i="2" s="1" a="1"/>
  <c r="CI168" i="2" s="1"/>
  <c r="CJ168" i="2" s="1" a="1"/>
  <c r="CJ168" i="2" s="1"/>
  <c r="CK168" i="2" s="1" a="1"/>
  <c r="CK168" i="2" s="1"/>
  <c r="CL168" i="2" s="1" a="1"/>
  <c r="CL168" i="2" s="1"/>
  <c r="CN103" i="2"/>
  <c r="CM103" i="2" s="1"/>
  <c r="CR93" i="2"/>
  <c r="CN93" i="2" s="1"/>
  <c r="CM93" i="2" s="1"/>
  <c r="BZ117" i="2"/>
  <c r="BT85" i="2"/>
  <c r="BZ84" i="2"/>
  <c r="BX137" i="2"/>
  <c r="BX134" i="2"/>
  <c r="BR141" i="2"/>
  <c r="CI141" i="2" s="1" a="1"/>
  <c r="CI141" i="2" s="1"/>
  <c r="CJ141" i="2" s="1" a="1"/>
  <c r="CJ141" i="2" s="1"/>
  <c r="CK141" i="2" s="1" a="1"/>
  <c r="CK141" i="2" s="1"/>
  <c r="CL141" i="2" s="1" a="1"/>
  <c r="CL141" i="2" s="1"/>
  <c r="N53" i="2"/>
  <c r="AU117" i="2"/>
  <c r="AU84" i="2"/>
  <c r="AU116" i="2" s="1"/>
  <c r="DF168" i="2" a="1"/>
  <c r="DF168" i="2" s="1"/>
  <c r="DG168" i="2" s="1" a="1"/>
  <c r="DG168" i="2" s="1"/>
  <c r="DH168" i="2" s="1" a="1"/>
  <c r="DH168" i="2" s="1"/>
  <c r="DI168" i="2" s="1" a="1"/>
  <c r="DI168" i="2" s="1"/>
  <c r="BA194" i="2"/>
  <c r="AI103" i="2"/>
  <c r="AE103" i="2" s="1"/>
  <c r="AT93" i="2"/>
  <c r="AW192" i="2"/>
  <c r="AV192" i="2" s="1"/>
  <c r="DD192" i="2" s="1"/>
  <c r="AV139" i="2"/>
  <c r="DD139" i="2" s="1"/>
  <c r="AI24" i="2"/>
  <c r="AS23" i="2"/>
  <c r="Z137" i="2"/>
  <c r="Z134" i="2"/>
  <c r="CD93" i="2"/>
  <c r="BU103" i="2"/>
  <c r="BR103" i="2" s="1"/>
  <c r="CI103" i="2" s="1" a="1"/>
  <c r="CI103" i="2" s="1"/>
  <c r="CJ103" i="2" s="1" a="1"/>
  <c r="CJ103" i="2" s="1"/>
  <c r="CK103" i="2" s="1" a="1"/>
  <c r="CK103" i="2" s="1"/>
  <c r="CL103" i="2" s="1" a="1"/>
  <c r="CL103" i="2" s="1"/>
  <c r="AE146" i="2"/>
  <c r="DE182" i="2"/>
  <c r="DF182" i="2" a="1"/>
  <c r="DF182" i="2" s="1"/>
  <c r="DG182" i="2" s="1" a="1"/>
  <c r="DG182" i="2" s="1"/>
  <c r="DH182" i="2" s="1" a="1"/>
  <c r="DH182" i="2" s="1"/>
  <c r="DI182" i="2" s="1" a="1"/>
  <c r="DI182" i="2" s="1"/>
  <c r="CR192" i="2"/>
  <c r="CN192" i="2" s="1"/>
  <c r="CN139" i="2"/>
  <c r="AH24" i="2"/>
  <c r="AP23" i="2"/>
  <c r="AK138" i="2"/>
  <c r="AK191" i="2" s="1"/>
  <c r="AK190" i="2" s="1"/>
  <c r="AK179" i="2" s="1"/>
  <c r="AK135" i="2"/>
  <c r="DF203" i="2"/>
  <c r="DG22" i="2" a="1"/>
  <c r="DG22" i="2" s="1"/>
  <c r="BA50" i="2"/>
  <c r="DE55" i="2"/>
  <c r="DF55" i="2" a="1"/>
  <c r="DF55" i="2" s="1"/>
  <c r="DG55" i="2" s="1" a="1"/>
  <c r="DG55" i="2" s="1"/>
  <c r="DH55" i="2" s="1" a="1"/>
  <c r="DH55" i="2" s="1"/>
  <c r="DI55" i="2" s="1" a="1"/>
  <c r="DI55" i="2" s="1"/>
  <c r="BS31" i="2"/>
  <c r="BR31" i="2" s="1"/>
  <c r="CI31" i="2" s="1" a="1"/>
  <c r="CI31" i="2" s="1"/>
  <c r="CJ31" i="2" s="1" a="1"/>
  <c r="CJ31" i="2" s="1"/>
  <c r="CK31" i="2" s="1" a="1"/>
  <c r="CK31" i="2" s="1"/>
  <c r="CL31" i="2" s="1" a="1"/>
  <c r="CL31" i="2" s="1"/>
  <c r="CM64" i="2"/>
  <c r="N93" i="2"/>
  <c r="BM137" i="2"/>
  <c r="BM134" i="2"/>
  <c r="BG135" i="2"/>
  <c r="BG138" i="2"/>
  <c r="BG191" i="2" s="1"/>
  <c r="BG190" i="2" s="1"/>
  <c r="BG179" i="2" s="1"/>
  <c r="Q23" i="2"/>
  <c r="Y85" i="2"/>
  <c r="CM141" i="2"/>
  <c r="BH137" i="2"/>
  <c r="BH134" i="2"/>
  <c r="DC190" i="2"/>
  <c r="DC179" i="2" s="1"/>
  <c r="N168" i="2"/>
  <c r="BS139" i="2"/>
  <c r="BR139" i="2" s="1"/>
  <c r="CI139" i="2" s="1" a="1"/>
  <c r="CI139" i="2" s="1"/>
  <c r="CJ139" i="2" s="1" a="1"/>
  <c r="CJ139" i="2" s="1"/>
  <c r="CK139" i="2" s="1" a="1"/>
  <c r="CK139" i="2" s="1"/>
  <c r="CL139" i="2" s="1" a="1"/>
  <c r="CL139" i="2" s="1"/>
  <c r="BW192" i="2"/>
  <c r="BS192" i="2" s="1"/>
  <c r="DF143" i="2" a="1"/>
  <c r="DF143" i="2" s="1"/>
  <c r="DG143" i="2" s="1" a="1"/>
  <c r="DG143" i="2" s="1"/>
  <c r="DH143" i="2" s="1" a="1"/>
  <c r="DH143" i="2" s="1"/>
  <c r="DI143" i="2" s="1" a="1"/>
  <c r="DI143" i="2" s="1"/>
  <c r="DE143" i="2"/>
  <c r="CY192" i="2"/>
  <c r="CP192" i="2" s="1"/>
  <c r="CP139" i="2"/>
  <c r="R24" i="2"/>
  <c r="CZ135" i="2"/>
  <c r="CZ138" i="2"/>
  <c r="CZ191" i="2" s="1"/>
  <c r="CZ190" i="2" s="1"/>
  <c r="CZ179" i="2" s="1"/>
  <c r="CY135" i="2"/>
  <c r="CY138" i="2"/>
  <c r="CY191" i="2" s="1"/>
  <c r="Q139" i="2"/>
  <c r="Y192" i="2"/>
  <c r="Q192" i="2" s="1"/>
  <c r="BO84" i="2"/>
  <c r="BO117" i="2"/>
  <c r="CN24" i="2"/>
  <c r="CM24" i="2" s="1"/>
  <c r="CR23" i="2"/>
  <c r="G109" i="2"/>
  <c r="G110" i="2"/>
  <c r="AQ135" i="2"/>
  <c r="AQ138" i="2"/>
  <c r="AQ191" i="2" s="1"/>
  <c r="AQ190" i="2" s="1"/>
  <c r="AQ179" i="2" s="1"/>
  <c r="BD103" i="2"/>
  <c r="BA103" i="2" s="1"/>
  <c r="BL93" i="2"/>
  <c r="BD93" i="2" s="1"/>
  <c r="BA93" i="2" s="1"/>
  <c r="CM139" i="2" l="1"/>
  <c r="DF32" i="2" a="1"/>
  <c r="DF32" i="2" s="1"/>
  <c r="DG32" i="2" s="1" a="1"/>
  <c r="DG32" i="2" s="1"/>
  <c r="DH32" i="2" s="1" a="1"/>
  <c r="DH32" i="2" s="1"/>
  <c r="DI32" i="2" s="1" a="1"/>
  <c r="DI32" i="2" s="1"/>
  <c r="X135" i="2"/>
  <c r="X138" i="2"/>
  <c r="X191" i="2" s="1"/>
  <c r="X190" i="2" s="1"/>
  <c r="X179" i="2" s="1"/>
  <c r="X134" i="2"/>
  <c r="X137" i="2"/>
  <c r="T190" i="2"/>
  <c r="T179" i="2" s="1"/>
  <c r="CV137" i="2"/>
  <c r="CV134" i="2"/>
  <c r="BR24" i="2"/>
  <c r="CI24" i="2" s="1" a="1"/>
  <c r="CI24" i="2" s="1"/>
  <c r="CJ24" i="2" s="1" a="1"/>
  <c r="CJ24" i="2" s="1"/>
  <c r="CK24" i="2" s="1" a="1"/>
  <c r="CK24" i="2" s="1"/>
  <c r="CL24" i="2" s="1" a="1"/>
  <c r="CL24" i="2" s="1"/>
  <c r="CV135" i="2"/>
  <c r="CV138" i="2"/>
  <c r="CV191" i="2" s="1"/>
  <c r="AX134" i="2"/>
  <c r="AX137" i="2"/>
  <c r="N192" i="2"/>
  <c r="AE139" i="2"/>
  <c r="AN134" i="2"/>
  <c r="AN137" i="2"/>
  <c r="AR135" i="2"/>
  <c r="AR138" i="2"/>
  <c r="AR191" i="2" s="1"/>
  <c r="AR190" i="2" s="1"/>
  <c r="AR179" i="2" s="1"/>
  <c r="AX135" i="2"/>
  <c r="AX138" i="2"/>
  <c r="AX191" i="2" s="1"/>
  <c r="AX190" i="2" s="1"/>
  <c r="AX179" i="2" s="1"/>
  <c r="N139" i="2"/>
  <c r="AN138" i="2"/>
  <c r="AN191" i="2" s="1"/>
  <c r="AN190" i="2" s="1"/>
  <c r="AN179" i="2" s="1"/>
  <c r="AN135" i="2"/>
  <c r="AR137" i="2"/>
  <c r="AR134" i="2"/>
  <c r="M138" i="2"/>
  <c r="M191" i="2" s="1"/>
  <c r="M190" i="2" s="1"/>
  <c r="M179" i="2" s="1"/>
  <c r="M135" i="2"/>
  <c r="BQ85" i="2"/>
  <c r="BE23" i="2"/>
  <c r="BC23" i="2"/>
  <c r="BI85" i="2"/>
  <c r="G114" i="2"/>
  <c r="G111" i="2"/>
  <c r="G112" i="2"/>
  <c r="G113" i="2"/>
  <c r="DF141" i="2" a="1"/>
  <c r="DF141" i="2" s="1"/>
  <c r="DG141" i="2" s="1" a="1"/>
  <c r="DG141" i="2" s="1"/>
  <c r="DH141" i="2" s="1" a="1"/>
  <c r="DH141" i="2" s="1"/>
  <c r="DI141" i="2" s="1" a="1"/>
  <c r="DI141" i="2" s="1"/>
  <c r="DE141" i="2"/>
  <c r="DF64" i="2" a="1"/>
  <c r="DF64" i="2" s="1"/>
  <c r="DG64" i="2" s="1" a="1"/>
  <c r="DG64" i="2" s="1"/>
  <c r="DH64" i="2" s="1" a="1"/>
  <c r="DH64" i="2" s="1"/>
  <c r="DI64" i="2" s="1" a="1"/>
  <c r="DI64" i="2" s="1"/>
  <c r="DE64" i="2"/>
  <c r="CM192" i="2"/>
  <c r="AU135" i="2"/>
  <c r="AU138" i="2"/>
  <c r="AU191" i="2" s="1"/>
  <c r="AU190" i="2" s="1"/>
  <c r="AU179" i="2" s="1"/>
  <c r="BZ138" i="2"/>
  <c r="BZ135" i="2"/>
  <c r="BT117" i="2"/>
  <c r="BT135" i="2"/>
  <c r="AO134" i="2"/>
  <c r="AO137" i="2"/>
  <c r="M134" i="2"/>
  <c r="M137" i="2"/>
  <c r="DE194" i="2"/>
  <c r="DF194" i="2" a="1"/>
  <c r="DF194" i="2" s="1"/>
  <c r="DG194" i="2" s="1" a="1"/>
  <c r="DG194" i="2" s="1"/>
  <c r="DH194" i="2" s="1" a="1"/>
  <c r="DH194" i="2" s="1"/>
  <c r="DI194" i="2" s="1" a="1"/>
  <c r="DI194" i="2" s="1"/>
  <c r="DE180" i="2"/>
  <c r="DF180" i="2" a="1"/>
  <c r="DF180" i="2" s="1"/>
  <c r="DG180" i="2" s="1" a="1"/>
  <c r="DG180" i="2" s="1"/>
  <c r="DH180" i="2" s="1" a="1"/>
  <c r="DH180" i="2" s="1"/>
  <c r="DI180" i="2" s="1" a="1"/>
  <c r="DI180" i="2" s="1"/>
  <c r="BU23" i="2"/>
  <c r="CC85" i="2"/>
  <c r="AV85" i="2"/>
  <c r="DD85" i="2" s="1"/>
  <c r="AW117" i="2"/>
  <c r="AW84" i="2"/>
  <c r="CG138" i="2"/>
  <c r="CG191" i="2" s="1"/>
  <c r="CG190" i="2" s="1"/>
  <c r="CG179" i="2" s="1"/>
  <c r="CG135" i="2"/>
  <c r="DE165" i="2"/>
  <c r="BO135" i="2"/>
  <c r="BO138" i="2"/>
  <c r="CY190" i="2"/>
  <c r="CY179" i="2" s="1"/>
  <c r="Y117" i="2"/>
  <c r="Q85" i="2"/>
  <c r="Y84" i="2"/>
  <c r="DG203" i="2"/>
  <c r="DH22" i="2" a="1"/>
  <c r="DH22" i="2" s="1"/>
  <c r="AP85" i="2"/>
  <c r="AH23" i="2"/>
  <c r="BU93" i="2"/>
  <c r="BR93" i="2" s="1"/>
  <c r="CI93" i="2" s="1" a="1"/>
  <c r="CI93" i="2" s="1"/>
  <c r="CJ93" i="2" s="1" a="1"/>
  <c r="CJ93" i="2" s="1"/>
  <c r="CK93" i="2" s="1" a="1"/>
  <c r="CK93" i="2" s="1"/>
  <c r="CL93" i="2" s="1" a="1"/>
  <c r="CL93" i="2" s="1"/>
  <c r="CD116" i="2"/>
  <c r="AS85" i="2"/>
  <c r="AI23" i="2"/>
  <c r="DE168" i="2"/>
  <c r="DF93" i="2" a="1"/>
  <c r="DF93" i="2" s="1"/>
  <c r="DG93" i="2" s="1" a="1"/>
  <c r="DG93" i="2" s="1"/>
  <c r="DH93" i="2" s="1" a="1"/>
  <c r="DH93" i="2" s="1"/>
  <c r="DI93" i="2" s="1" a="1"/>
  <c r="DI93" i="2" s="1"/>
  <c r="DD93" i="2"/>
  <c r="AO138" i="2"/>
  <c r="AO191" i="2" s="1"/>
  <c r="AO190" i="2" s="1"/>
  <c r="AO179" i="2" s="1"/>
  <c r="AO135" i="2"/>
  <c r="AJ138" i="2"/>
  <c r="AF135" i="2"/>
  <c r="AJ135" i="2"/>
  <c r="AF117" i="2"/>
  <c r="AE192" i="2"/>
  <c r="BY134" i="2"/>
  <c r="BY137" i="2"/>
  <c r="DE31" i="2"/>
  <c r="CV190" i="2"/>
  <c r="CV179" i="2" s="1"/>
  <c r="BF117" i="2"/>
  <c r="BF84" i="2"/>
  <c r="BB85" i="2"/>
  <c r="S135" i="2"/>
  <c r="S138" i="2"/>
  <c r="AB84" i="2"/>
  <c r="R85" i="2"/>
  <c r="AB117" i="2"/>
  <c r="CX117" i="2"/>
  <c r="CP85" i="2"/>
  <c r="CX84" i="2"/>
  <c r="BW84" i="2"/>
  <c r="BW117" i="2"/>
  <c r="BS85" i="2"/>
  <c r="DE146" i="2"/>
  <c r="DF24" i="2" a="1"/>
  <c r="DF24" i="2" s="1"/>
  <c r="DG24" i="2" s="1" a="1"/>
  <c r="DG24" i="2" s="1"/>
  <c r="DH24" i="2" s="1" a="1"/>
  <c r="DH24" i="2" s="1"/>
  <c r="DI24" i="2" s="1" a="1"/>
  <c r="DI24" i="2" s="1"/>
  <c r="DF139" i="2" a="1"/>
  <c r="DF139" i="2" s="1"/>
  <c r="DG139" i="2" s="1" a="1"/>
  <c r="DG139" i="2" s="1"/>
  <c r="DH139" i="2" s="1" a="1"/>
  <c r="DH139" i="2" s="1"/>
  <c r="DI139" i="2" s="1" a="1"/>
  <c r="DI139" i="2" s="1"/>
  <c r="DE139" i="2"/>
  <c r="AU134" i="2"/>
  <c r="AU137" i="2"/>
  <c r="AJ116" i="2"/>
  <c r="AF84" i="2"/>
  <c r="W134" i="2"/>
  <c r="W137" i="2"/>
  <c r="DE53" i="2"/>
  <c r="DF53" i="2" a="1"/>
  <c r="DF53" i="2" s="1"/>
  <c r="DG53" i="2" s="1" a="1"/>
  <c r="DG53" i="2" s="1"/>
  <c r="DH53" i="2" s="1" a="1"/>
  <c r="DH53" i="2" s="1"/>
  <c r="DI53" i="2" s="1" a="1"/>
  <c r="DI53" i="2" s="1"/>
  <c r="U85" i="2"/>
  <c r="O23" i="2"/>
  <c r="CG137" i="2"/>
  <c r="CG134" i="2"/>
  <c r="AC134" i="2"/>
  <c r="AC137" i="2"/>
  <c r="BL116" i="2"/>
  <c r="BD84" i="2"/>
  <c r="BL135" i="2"/>
  <c r="BD117" i="2"/>
  <c r="BL138" i="2"/>
  <c r="BD135" i="2"/>
  <c r="CR85" i="2"/>
  <c r="CN23" i="2"/>
  <c r="BO116" i="2"/>
  <c r="BR192" i="2"/>
  <c r="CI192" i="2" s="1" a="1"/>
  <c r="CI192" i="2" s="1"/>
  <c r="CJ192" i="2" s="1" a="1"/>
  <c r="CJ192" i="2" s="1"/>
  <c r="CK192" i="2" s="1" a="1"/>
  <c r="CK192" i="2" s="1"/>
  <c r="CL192" i="2" s="1" a="1"/>
  <c r="CL192" i="2" s="1"/>
  <c r="AI93" i="2"/>
  <c r="AE93" i="2" s="1"/>
  <c r="AT116" i="2"/>
  <c r="BZ116" i="2"/>
  <c r="BT84" i="2"/>
  <c r="DE103" i="2"/>
  <c r="DF103" i="2" a="1"/>
  <c r="DF103" i="2" s="1"/>
  <c r="DG103" i="2" s="1" a="1"/>
  <c r="DG103" i="2" s="1"/>
  <c r="DH103" i="2" s="1" a="1"/>
  <c r="DH103" i="2" s="1"/>
  <c r="DI103" i="2" s="1" a="1"/>
  <c r="DI103" i="2" s="1"/>
  <c r="DD103" i="2"/>
  <c r="P23" i="2"/>
  <c r="V85" i="2"/>
  <c r="CJ203" i="2"/>
  <c r="CK22" i="2" a="1"/>
  <c r="CK22" i="2" s="1"/>
  <c r="BY138" i="2"/>
  <c r="BY191" i="2" s="1"/>
  <c r="BY190" i="2" s="1"/>
  <c r="BY179" i="2" s="1"/>
  <c r="BY135" i="2"/>
  <c r="DE118" i="2"/>
  <c r="DF118" i="2" a="1"/>
  <c r="DF118" i="2" s="1"/>
  <c r="DA85" i="2"/>
  <c r="CQ23" i="2"/>
  <c r="CF117" i="2"/>
  <c r="BV85" i="2"/>
  <c r="CF84" i="2"/>
  <c r="N24" i="2"/>
  <c r="AC138" i="2"/>
  <c r="AC191" i="2" s="1"/>
  <c r="AC190" i="2" s="1"/>
  <c r="AC179" i="2" s="1"/>
  <c r="AC135" i="2"/>
  <c r="BA192" i="2"/>
  <c r="CU84" i="2"/>
  <c r="CU117" i="2"/>
  <c r="CO85" i="2"/>
  <c r="S116" i="2"/>
  <c r="AG23" i="2"/>
  <c r="AM85" i="2"/>
  <c r="DE50" i="2"/>
  <c r="DF50" i="2" a="1"/>
  <c r="DF50" i="2" s="1"/>
  <c r="DG50" i="2" s="1" a="1"/>
  <c r="DG50" i="2" s="1"/>
  <c r="DH50" i="2" s="1" a="1"/>
  <c r="DH50" i="2" s="1"/>
  <c r="DI50" i="2" s="1" a="1"/>
  <c r="DI50" i="2" s="1"/>
  <c r="CJ118" i="2" a="1"/>
  <c r="CJ118" i="2" s="1"/>
  <c r="CI136" i="2"/>
  <c r="BR23" i="2"/>
  <c r="CI23" i="2" s="1" a="1"/>
  <c r="CI23" i="2" s="1"/>
  <c r="CJ23" i="2" s="1" a="1"/>
  <c r="CJ23" i="2" s="1"/>
  <c r="CK23" i="2" s="1" a="1"/>
  <c r="CK23" i="2" s="1"/>
  <c r="CL23" i="2" s="1" a="1"/>
  <c r="CL23" i="2" s="1"/>
  <c r="DF75" i="2" a="1"/>
  <c r="DF75" i="2" s="1"/>
  <c r="DG75" i="2" s="1" a="1"/>
  <c r="DG75" i="2" s="1"/>
  <c r="DH75" i="2" s="1" a="1"/>
  <c r="DH75" i="2" s="1"/>
  <c r="DI75" i="2" s="1" a="1"/>
  <c r="DI75" i="2" s="1"/>
  <c r="DE75" i="2"/>
  <c r="DE24" i="2" l="1"/>
  <c r="BA23" i="2"/>
  <c r="S134" i="2"/>
  <c r="S137" i="2"/>
  <c r="CF116" i="2"/>
  <c r="BV84" i="2"/>
  <c r="DA117" i="2"/>
  <c r="DA84" i="2"/>
  <c r="CQ85" i="2"/>
  <c r="CR117" i="2"/>
  <c r="CN85" i="2"/>
  <c r="CR84" i="2"/>
  <c r="U84" i="2"/>
  <c r="U117" i="2"/>
  <c r="O85" i="2"/>
  <c r="BW116" i="2"/>
  <c r="BS84" i="2"/>
  <c r="R117" i="2"/>
  <c r="R135" i="2"/>
  <c r="AB135" i="2"/>
  <c r="AB138" i="2"/>
  <c r="BB84" i="2"/>
  <c r="BF116" i="2"/>
  <c r="CC117" i="2"/>
  <c r="BU85" i="2"/>
  <c r="BR85" i="2" s="1"/>
  <c r="CI85" i="2" s="1" a="1"/>
  <c r="CI85" i="2" s="1"/>
  <c r="CJ85" i="2" s="1" a="1"/>
  <c r="CJ85" i="2" s="1"/>
  <c r="CK85" i="2" s="1" a="1"/>
  <c r="CK85" i="2" s="1"/>
  <c r="CL85" i="2" s="1" a="1"/>
  <c r="CL85" i="2" s="1"/>
  <c r="CC84" i="2"/>
  <c r="AM84" i="2"/>
  <c r="AM117" i="2"/>
  <c r="AG85" i="2"/>
  <c r="DF136" i="2"/>
  <c r="DG118" i="2" a="1"/>
  <c r="DG118" i="2" s="1"/>
  <c r="BZ137" i="2"/>
  <c r="BT137" i="2" s="1"/>
  <c r="BT134" i="2"/>
  <c r="BT116" i="2"/>
  <c r="BZ134" i="2"/>
  <c r="CX116" i="2"/>
  <c r="CP84" i="2"/>
  <c r="BB117" i="2"/>
  <c r="BF138" i="2"/>
  <c r="BF135" i="2"/>
  <c r="BB135" i="2"/>
  <c r="Q84" i="2"/>
  <c r="Y116" i="2"/>
  <c r="AW116" i="2"/>
  <c r="AV84" i="2"/>
  <c r="DD84" i="2" s="1"/>
  <c r="DF192" i="2" a="1"/>
  <c r="DF192" i="2" s="1"/>
  <c r="DG192" i="2" s="1" a="1"/>
  <c r="DG192" i="2" s="1"/>
  <c r="DH192" i="2" s="1" a="1"/>
  <c r="DH192" i="2" s="1"/>
  <c r="DI192" i="2" s="1" a="1"/>
  <c r="DI192" i="2" s="1"/>
  <c r="DE192" i="2"/>
  <c r="BQ117" i="2"/>
  <c r="BQ84" i="2"/>
  <c r="BE85" i="2"/>
  <c r="CK118" i="2" a="1"/>
  <c r="CK118" i="2" s="1"/>
  <c r="CJ136" i="2"/>
  <c r="AE23" i="2"/>
  <c r="CU135" i="2"/>
  <c r="CO135" i="2"/>
  <c r="CU138" i="2"/>
  <c r="CO117" i="2"/>
  <c r="BV117" i="2"/>
  <c r="CF138" i="2"/>
  <c r="BV135" i="2"/>
  <c r="CF135" i="2"/>
  <c r="AT137" i="2"/>
  <c r="AT134" i="2"/>
  <c r="BO134" i="2"/>
  <c r="BO137" i="2"/>
  <c r="BL191" i="2"/>
  <c r="BD138" i="2"/>
  <c r="BD134" i="2"/>
  <c r="BL137" i="2"/>
  <c r="BD137" i="2" s="1"/>
  <c r="BD116" i="2"/>
  <c r="BL134" i="2"/>
  <c r="AJ137" i="2"/>
  <c r="AF137" i="2" s="1"/>
  <c r="AJ134" i="2"/>
  <c r="AF116" i="2"/>
  <c r="AF134" i="2"/>
  <c r="AB116" i="2"/>
  <c r="R84" i="2"/>
  <c r="AJ191" i="2"/>
  <c r="AF138" i="2"/>
  <c r="AS117" i="2"/>
  <c r="AS84" i="2"/>
  <c r="AI85" i="2"/>
  <c r="AP117" i="2"/>
  <c r="AH85" i="2"/>
  <c r="AP84" i="2"/>
  <c r="BO191" i="2"/>
  <c r="AW138" i="2"/>
  <c r="AV135" i="2"/>
  <c r="AW135" i="2"/>
  <c r="AV117" i="2"/>
  <c r="BZ191" i="2"/>
  <c r="BT138" i="2"/>
  <c r="BI117" i="2"/>
  <c r="BI84" i="2"/>
  <c r="BC85" i="2"/>
  <c r="BA85" i="2" s="1"/>
  <c r="CK203" i="2"/>
  <c r="CL22" i="2" a="1"/>
  <c r="CL22" i="2" s="1"/>
  <c r="CL203" i="2" s="1"/>
  <c r="CU116" i="2"/>
  <c r="CO84" i="2"/>
  <c r="V117" i="2"/>
  <c r="P85" i="2"/>
  <c r="V84" i="2"/>
  <c r="CM23" i="2"/>
  <c r="N23" i="2"/>
  <c r="BW135" i="2"/>
  <c r="BS135" i="2"/>
  <c r="BS117" i="2"/>
  <c r="BW138" i="2"/>
  <c r="CP117" i="2"/>
  <c r="CX138" i="2"/>
  <c r="CP135" i="2"/>
  <c r="CX135" i="2"/>
  <c r="S191" i="2"/>
  <c r="DE93" i="2"/>
  <c r="CD137" i="2"/>
  <c r="CD134" i="2"/>
  <c r="DH203" i="2"/>
  <c r="DI22" i="2" a="1"/>
  <c r="DI22" i="2" s="1"/>
  <c r="DI203" i="2" s="1"/>
  <c r="Y138" i="2"/>
  <c r="Y135" i="2"/>
  <c r="Q135" i="2"/>
  <c r="Q117" i="2"/>
  <c r="N85" i="2" l="1"/>
  <c r="CM85" i="2"/>
  <c r="Q116" i="2"/>
  <c r="Q134" i="2"/>
  <c r="Y137" i="2"/>
  <c r="Q137" i="2" s="1"/>
  <c r="Y134" i="2"/>
  <c r="BF191" i="2"/>
  <c r="BB138" i="2"/>
  <c r="AM135" i="2"/>
  <c r="AG117" i="2"/>
  <c r="AM138" i="2"/>
  <c r="AG135" i="2"/>
  <c r="CC138" i="2"/>
  <c r="BU117" i="2"/>
  <c r="BR117" i="2" s="1"/>
  <c r="CI117" i="2" s="1" a="1"/>
  <c r="CI117" i="2" s="1"/>
  <c r="BU135" i="2"/>
  <c r="CC135" i="2"/>
  <c r="BW134" i="2"/>
  <c r="BS134" i="2"/>
  <c r="BS116" i="2"/>
  <c r="BW137" i="2"/>
  <c r="BS137" i="2" s="1"/>
  <c r="CR116" i="2"/>
  <c r="CN84" i="2"/>
  <c r="BR135" i="2"/>
  <c r="DE23" i="2"/>
  <c r="DF23" i="2" a="1"/>
  <c r="DF23" i="2" s="1"/>
  <c r="DG23" i="2" s="1" a="1"/>
  <c r="DG23" i="2" s="1"/>
  <c r="DH23" i="2" s="1" a="1"/>
  <c r="DH23" i="2" s="1"/>
  <c r="DI23" i="2" s="1" a="1"/>
  <c r="DI23" i="2" s="1"/>
  <c r="AP116" i="2"/>
  <c r="AH84" i="2"/>
  <c r="AI84" i="2"/>
  <c r="AS116" i="2"/>
  <c r="BD191" i="2"/>
  <c r="BL190" i="2"/>
  <c r="CU191" i="2"/>
  <c r="CO138" i="2"/>
  <c r="DH118" i="2" a="1"/>
  <c r="DH118" i="2" s="1"/>
  <c r="DG136" i="2"/>
  <c r="AM116" i="2"/>
  <c r="AG84" i="2"/>
  <c r="BF137" i="2"/>
  <c r="BB137" i="2" s="1"/>
  <c r="BB116" i="2"/>
  <c r="BB134" i="2"/>
  <c r="BF134" i="2"/>
  <c r="DF85" i="2" a="1"/>
  <c r="DF85" i="2" s="1"/>
  <c r="DG85" i="2" s="1" a="1"/>
  <c r="DG85" i="2" s="1"/>
  <c r="DH85" i="2" s="1" a="1"/>
  <c r="DH85" i="2" s="1"/>
  <c r="DI85" i="2" s="1" a="1"/>
  <c r="DI85" i="2" s="1"/>
  <c r="DE85" i="2"/>
  <c r="DA138" i="2"/>
  <c r="CQ135" i="2"/>
  <c r="DA135" i="2"/>
  <c r="CQ117" i="2"/>
  <c r="Y191" i="2"/>
  <c r="Q138" i="2"/>
  <c r="CX191" i="2"/>
  <c r="CP138" i="2"/>
  <c r="V116" i="2"/>
  <c r="P84" i="2"/>
  <c r="CU134" i="2"/>
  <c r="CU137" i="2"/>
  <c r="CO137" i="2" s="1"/>
  <c r="CO134" i="2"/>
  <c r="CO116" i="2"/>
  <c r="BT191" i="2"/>
  <c r="BZ190" i="2"/>
  <c r="AV138" i="2"/>
  <c r="AW191" i="2"/>
  <c r="AS138" i="2"/>
  <c r="AI135" i="2"/>
  <c r="AS135" i="2"/>
  <c r="AI117" i="2"/>
  <c r="AB137" i="2"/>
  <c r="R137" i="2" s="1"/>
  <c r="R134" i="2"/>
  <c r="AB134" i="2"/>
  <c r="R116" i="2"/>
  <c r="BV138" i="2"/>
  <c r="CF191" i="2"/>
  <c r="CK136" i="2"/>
  <c r="CL118" i="2" a="1"/>
  <c r="CL118" i="2" s="1"/>
  <c r="CL136" i="2" s="1"/>
  <c r="BQ116" i="2"/>
  <c r="BE84" i="2"/>
  <c r="CC116" i="2"/>
  <c r="BU84" i="2"/>
  <c r="U138" i="2"/>
  <c r="U135" i="2"/>
  <c r="O135" i="2"/>
  <c r="O117" i="2"/>
  <c r="CR138" i="2"/>
  <c r="CR135" i="2"/>
  <c r="CN117" i="2"/>
  <c r="CN135" i="2"/>
  <c r="BW191" i="2"/>
  <c r="BS138" i="2"/>
  <c r="P135" i="2"/>
  <c r="V138" i="2"/>
  <c r="P117" i="2"/>
  <c r="V135" i="2"/>
  <c r="BI138" i="2"/>
  <c r="BC135" i="2"/>
  <c r="BI135" i="2"/>
  <c r="BC117" i="2"/>
  <c r="BA135" i="2" s="1"/>
  <c r="BO190" i="2"/>
  <c r="AF191" i="2"/>
  <c r="AJ190" i="2"/>
  <c r="CQ84" i="2"/>
  <c r="DA116" i="2"/>
  <c r="S190" i="2"/>
  <c r="BC84" i="2"/>
  <c r="BI116" i="2"/>
  <c r="AH117" i="2"/>
  <c r="AP138" i="2"/>
  <c r="AP135" i="2"/>
  <c r="AH135" i="2"/>
  <c r="BQ138" i="2"/>
  <c r="BQ135" i="2"/>
  <c r="BE117" i="2"/>
  <c r="BE135" i="2"/>
  <c r="AW137" i="2"/>
  <c r="AV137" i="2" s="1"/>
  <c r="AW134" i="2"/>
  <c r="AV134" i="2"/>
  <c r="AV116" i="2"/>
  <c r="CX137" i="2"/>
  <c r="CP137" i="2" s="1"/>
  <c r="CX134" i="2"/>
  <c r="CP134" i="2"/>
  <c r="CP116" i="2"/>
  <c r="AE85" i="2"/>
  <c r="AB191" i="2"/>
  <c r="R138" i="2"/>
  <c r="BR84" i="2"/>
  <c r="CI84" i="2" s="1" a="1"/>
  <c r="CI84" i="2" s="1"/>
  <c r="CJ84" i="2" s="1" a="1"/>
  <c r="CJ84" i="2" s="1"/>
  <c r="CK84" i="2" s="1" a="1"/>
  <c r="CK84" i="2" s="1"/>
  <c r="CL84" i="2" s="1" a="1"/>
  <c r="CL84" i="2" s="1"/>
  <c r="U116" i="2"/>
  <c r="O84" i="2"/>
  <c r="N84" i="2" s="1"/>
  <c r="CF134" i="2"/>
  <c r="BV116" i="2"/>
  <c r="CF137" i="2"/>
  <c r="BV137" i="2" s="1"/>
  <c r="BV134" i="2"/>
  <c r="BA84" i="2" l="1"/>
  <c r="CM84" i="2"/>
  <c r="DF84" i="2" s="1" a="1"/>
  <c r="DF84" i="2" s="1"/>
  <c r="DG84" i="2" s="1" a="1"/>
  <c r="DG84" i="2" s="1"/>
  <c r="DH84" i="2" s="1" a="1"/>
  <c r="DH84" i="2" s="1"/>
  <c r="DI84" i="2" s="1" a="1"/>
  <c r="DI84" i="2" s="1"/>
  <c r="AE117" i="2"/>
  <c r="AE135" i="2" s="1"/>
  <c r="AE84" i="2"/>
  <c r="CI135" i="2"/>
  <c r="CJ117" i="2" a="1"/>
  <c r="CJ117" i="2" s="1"/>
  <c r="S179" i="2"/>
  <c r="Q191" i="2"/>
  <c r="Y190" i="2"/>
  <c r="DE84" i="2"/>
  <c r="BC134" i="2"/>
  <c r="BC116" i="2"/>
  <c r="BI134" i="2"/>
  <c r="BI137" i="2"/>
  <c r="BC137" i="2" s="1"/>
  <c r="BA137" i="2" s="1"/>
  <c r="BW190" i="2"/>
  <c r="BS191" i="2"/>
  <c r="CN138" i="2"/>
  <c r="CR191" i="2"/>
  <c r="U191" i="2"/>
  <c r="O138" i="2"/>
  <c r="BV191" i="2"/>
  <c r="CF190" i="2"/>
  <c r="BT190" i="2"/>
  <c r="BZ179" i="2"/>
  <c r="BT179" i="2" s="1"/>
  <c r="DI118" i="2" a="1"/>
  <c r="DI118" i="2" s="1"/>
  <c r="DI136" i="2" s="1"/>
  <c r="DH136" i="2"/>
  <c r="CU190" i="2"/>
  <c r="CO191" i="2"/>
  <c r="AI134" i="2"/>
  <c r="AI116" i="2"/>
  <c r="AS134" i="2"/>
  <c r="AS137" i="2"/>
  <c r="AI137" i="2" s="1"/>
  <c r="CN134" i="2"/>
  <c r="CR137" i="2"/>
  <c r="CN137" i="2" s="1"/>
  <c r="CN116" i="2"/>
  <c r="CR134" i="2"/>
  <c r="CC191" i="2"/>
  <c r="BU138" i="2"/>
  <c r="BR138" i="2" s="1"/>
  <c r="CI138" i="2" s="1" a="1"/>
  <c r="CI138" i="2" s="1"/>
  <c r="CJ138" i="2" s="1" a="1"/>
  <c r="CJ138" i="2" s="1"/>
  <c r="CK138" i="2" s="1" a="1"/>
  <c r="CK138" i="2" s="1"/>
  <c r="CL138" i="2" s="1" a="1"/>
  <c r="CL138" i="2" s="1"/>
  <c r="AP191" i="2"/>
  <c r="AH138" i="2"/>
  <c r="CQ134" i="2"/>
  <c r="CQ116" i="2"/>
  <c r="DA134" i="2"/>
  <c r="DA137" i="2"/>
  <c r="CQ137" i="2" s="1"/>
  <c r="V191" i="2"/>
  <c r="P138" i="2"/>
  <c r="N117" i="2"/>
  <c r="N135" i="2"/>
  <c r="BQ137" i="2"/>
  <c r="BE137" i="2" s="1"/>
  <c r="BQ134" i="2"/>
  <c r="BE116" i="2"/>
  <c r="BA116" i="2" s="1"/>
  <c r="BE134" i="2"/>
  <c r="AS191" i="2"/>
  <c r="AI138" i="2"/>
  <c r="CP191" i="2"/>
  <c r="CX190" i="2"/>
  <c r="BA117" i="2"/>
  <c r="BD190" i="2"/>
  <c r="BL179" i="2"/>
  <c r="BD179" i="2" s="1"/>
  <c r="U137" i="2"/>
  <c r="O137" i="2" s="1"/>
  <c r="U134" i="2"/>
  <c r="O134" i="2"/>
  <c r="O116" i="2"/>
  <c r="BQ191" i="2"/>
  <c r="BE138" i="2"/>
  <c r="AF190" i="2"/>
  <c r="AJ179" i="2"/>
  <c r="AF179" i="2" s="1"/>
  <c r="CC137" i="2"/>
  <c r="BU137" i="2" s="1"/>
  <c r="BR137" i="2" s="1"/>
  <c r="CI137" i="2" s="1" a="1"/>
  <c r="CI137" i="2" s="1"/>
  <c r="CJ137" i="2" s="1" a="1"/>
  <c r="CJ137" i="2" s="1"/>
  <c r="CK137" i="2" s="1" a="1"/>
  <c r="CK137" i="2" s="1"/>
  <c r="CL137" i="2" s="1" a="1"/>
  <c r="CL137" i="2" s="1"/>
  <c r="CC134" i="2"/>
  <c r="BU134" i="2"/>
  <c r="BU116" i="2"/>
  <c r="BR134" i="2" s="1"/>
  <c r="V137" i="2"/>
  <c r="P137" i="2" s="1"/>
  <c r="V134" i="2"/>
  <c r="P134" i="2"/>
  <c r="P116" i="2"/>
  <c r="AP137" i="2"/>
  <c r="AH137" i="2" s="1"/>
  <c r="AH134" i="2"/>
  <c r="AH116" i="2"/>
  <c r="AP134" i="2"/>
  <c r="R191" i="2"/>
  <c r="AB190" i="2"/>
  <c r="BO179" i="2"/>
  <c r="BI191" i="2"/>
  <c r="BC138" i="2"/>
  <c r="CM135" i="2"/>
  <c r="CM117" i="2"/>
  <c r="AW190" i="2"/>
  <c r="AV191" i="2"/>
  <c r="DA191" i="2"/>
  <c r="CQ138" i="2"/>
  <c r="AM134" i="2"/>
  <c r="AM137" i="2"/>
  <c r="AG137" i="2" s="1"/>
  <c r="AE137" i="2" s="1"/>
  <c r="AG116" i="2"/>
  <c r="AG134" i="2"/>
  <c r="BR116" i="2"/>
  <c r="CI116" i="2" s="1" a="1"/>
  <c r="CI116" i="2" s="1"/>
  <c r="AM191" i="2"/>
  <c r="AG138" i="2"/>
  <c r="BB191" i="2"/>
  <c r="BF190" i="2"/>
  <c r="BA134" i="2" l="1"/>
  <c r="BA138" i="2"/>
  <c r="CM138" i="2"/>
  <c r="DD138" i="2" s="1"/>
  <c r="BF179" i="2"/>
  <c r="BB179" i="2" s="1"/>
  <c r="BB190" i="2"/>
  <c r="R190" i="2"/>
  <c r="AB179" i="2"/>
  <c r="R179" i="2" s="1"/>
  <c r="CP190" i="2"/>
  <c r="CX179" i="2"/>
  <c r="CP179" i="2" s="1"/>
  <c r="BU191" i="2"/>
  <c r="CC190" i="2"/>
  <c r="BV190" i="2"/>
  <c r="CF179" i="2"/>
  <c r="BV179" i="2" s="1"/>
  <c r="CN191" i="2"/>
  <c r="CR190" i="2"/>
  <c r="BC191" i="2"/>
  <c r="BI190" i="2"/>
  <c r="AH191" i="2"/>
  <c r="AP190" i="2"/>
  <c r="AE138" i="2"/>
  <c r="DF117" i="2" a="1"/>
  <c r="DF117" i="2" s="1"/>
  <c r="DE117" i="2"/>
  <c r="DD117" i="2"/>
  <c r="BQ190" i="2"/>
  <c r="BE191" i="2"/>
  <c r="N137" i="2"/>
  <c r="CM134" i="2"/>
  <c r="CM116" i="2"/>
  <c r="CO190" i="2"/>
  <c r="CU179" i="2"/>
  <c r="CO179" i="2" s="1"/>
  <c r="N138" i="2"/>
  <c r="BR191" i="2"/>
  <c r="CI191" i="2" s="1" a="1"/>
  <c r="CI191" i="2" s="1"/>
  <c r="CJ191" i="2" s="1" a="1"/>
  <c r="CJ191" i="2" s="1"/>
  <c r="CK191" i="2" s="1" a="1"/>
  <c r="CK191" i="2" s="1"/>
  <c r="CL191" i="2" s="1" a="1"/>
  <c r="CL191" i="2" s="1"/>
  <c r="Q190" i="2"/>
  <c r="Y179" i="2"/>
  <c r="Q179" i="2" s="1"/>
  <c r="CJ135" i="2"/>
  <c r="CK117" i="2" a="1"/>
  <c r="CK117" i="2" s="1"/>
  <c r="CI134" i="2"/>
  <c r="CJ116" i="2" a="1"/>
  <c r="CJ116" i="2" s="1"/>
  <c r="AV190" i="2"/>
  <c r="AW179" i="2"/>
  <c r="AV179" i="2" s="1"/>
  <c r="AM190" i="2"/>
  <c r="AG191" i="2"/>
  <c r="AE116" i="2"/>
  <c r="AE134" i="2" s="1"/>
  <c r="CQ191" i="2"/>
  <c r="DA190" i="2"/>
  <c r="DE135" i="2"/>
  <c r="DD135" i="2"/>
  <c r="N116" i="2"/>
  <c r="N134" i="2"/>
  <c r="AI191" i="2"/>
  <c r="AS190" i="2"/>
  <c r="V190" i="2"/>
  <c r="P191" i="2"/>
  <c r="CM137" i="2"/>
  <c r="U190" i="2"/>
  <c r="O191" i="2"/>
  <c r="BS190" i="2"/>
  <c r="BW179" i="2"/>
  <c r="BS179" i="2" s="1"/>
  <c r="BA191" i="2" l="1"/>
  <c r="DE138" i="2"/>
  <c r="N191" i="2"/>
  <c r="DF138" i="2" a="1"/>
  <c r="DF138" i="2" s="1"/>
  <c r="DG138" i="2" s="1" a="1"/>
  <c r="DG138" i="2" s="1"/>
  <c r="DH138" i="2" s="1" a="1"/>
  <c r="DH138" i="2" s="1"/>
  <c r="DI138" i="2" s="1" a="1"/>
  <c r="DI138" i="2" s="1"/>
  <c r="U179" i="2"/>
  <c r="O179" i="2" s="1"/>
  <c r="O190" i="2"/>
  <c r="AI190" i="2"/>
  <c r="AS179" i="2"/>
  <c r="AI179" i="2" s="1"/>
  <c r="CK116" i="2" a="1"/>
  <c r="CK116" i="2" s="1"/>
  <c r="CJ134" i="2"/>
  <c r="DE134" i="2"/>
  <c r="DD134" i="2"/>
  <c r="DF137" i="2" a="1"/>
  <c r="DF137" i="2" s="1"/>
  <c r="DG137" i="2" s="1" a="1"/>
  <c r="DG137" i="2" s="1"/>
  <c r="DH137" i="2" s="1" a="1"/>
  <c r="DH137" i="2" s="1"/>
  <c r="DI137" i="2" s="1" a="1"/>
  <c r="DI137" i="2" s="1"/>
  <c r="DE137" i="2"/>
  <c r="DD137" i="2"/>
  <c r="AH190" i="2"/>
  <c r="AP179" i="2"/>
  <c r="AH179" i="2" s="1"/>
  <c r="AE191" i="2"/>
  <c r="CK135" i="2"/>
  <c r="CL117" i="2" a="1"/>
  <c r="CL117" i="2" s="1"/>
  <c r="CL135" i="2" s="1"/>
  <c r="CN190" i="2"/>
  <c r="CR179" i="2"/>
  <c r="CN179" i="2" s="1"/>
  <c r="BU190" i="2"/>
  <c r="BR190" i="2" s="1"/>
  <c r="CI190" i="2" s="1" a="1"/>
  <c r="CI190" i="2" s="1"/>
  <c r="CJ190" i="2" s="1" a="1"/>
  <c r="CJ190" i="2" s="1"/>
  <c r="CK190" i="2" s="1" a="1"/>
  <c r="CK190" i="2" s="1"/>
  <c r="CL190" i="2" s="1" a="1"/>
  <c r="CL190" i="2" s="1"/>
  <c r="CC179" i="2"/>
  <c r="BU179" i="2" s="1"/>
  <c r="BR179" i="2" s="1"/>
  <c r="CI179" i="2" s="1" a="1"/>
  <c r="CI179" i="2" s="1"/>
  <c r="CJ179" i="2" s="1" a="1"/>
  <c r="CJ179" i="2" s="1"/>
  <c r="CK179" i="2" s="1" a="1"/>
  <c r="CK179" i="2" s="1"/>
  <c r="CL179" i="2" s="1" a="1"/>
  <c r="CL179" i="2" s="1"/>
  <c r="P190" i="2"/>
  <c r="V179" i="2"/>
  <c r="P179" i="2" s="1"/>
  <c r="CQ190" i="2"/>
  <c r="DA179" i="2"/>
  <c r="CQ179" i="2" s="1"/>
  <c r="AG190" i="2"/>
  <c r="AM179" i="2"/>
  <c r="AG179" i="2" s="1"/>
  <c r="DE116" i="2"/>
  <c r="DF116" i="2" a="1"/>
  <c r="DF116" i="2" s="1"/>
  <c r="DD116" i="2"/>
  <c r="BQ179" i="2"/>
  <c r="BE179" i="2" s="1"/>
  <c r="BE190" i="2"/>
  <c r="BA190" i="2" s="1"/>
  <c r="DG117" i="2" a="1"/>
  <c r="DG117" i="2" s="1"/>
  <c r="DF135" i="2"/>
  <c r="BC190" i="2"/>
  <c r="BI179" i="2"/>
  <c r="BC179" i="2" s="1"/>
  <c r="BA179" i="2" s="1"/>
  <c r="CM191" i="2"/>
  <c r="CM190" i="2" l="1"/>
  <c r="DE190" i="2" s="1"/>
  <c r="AE179" i="2"/>
  <c r="N190" i="2"/>
  <c r="DF191" i="2" a="1"/>
  <c r="DF191" i="2" s="1"/>
  <c r="DG191" i="2" s="1" a="1"/>
  <c r="DG191" i="2" s="1"/>
  <c r="DH191" i="2" s="1" a="1"/>
  <c r="DH191" i="2" s="1"/>
  <c r="DI191" i="2" s="1" a="1"/>
  <c r="DI191" i="2" s="1"/>
  <c r="DE191" i="2"/>
  <c r="DD191" i="2"/>
  <c r="DG135" i="2"/>
  <c r="DH117" i="2" a="1"/>
  <c r="DH117" i="2" s="1"/>
  <c r="DF134" i="2"/>
  <c r="DG116" i="2" a="1"/>
  <c r="DG116" i="2" s="1"/>
  <c r="AE190" i="2"/>
  <c r="CM179" i="2"/>
  <c r="CL116" i="2" a="1"/>
  <c r="CL116" i="2" s="1"/>
  <c r="CL134" i="2" s="1"/>
  <c r="CK134" i="2"/>
  <c r="N179" i="2"/>
  <c r="DF190" i="2" l="1" a="1"/>
  <c r="DF190" i="2" s="1"/>
  <c r="DG190" i="2" s="1" a="1"/>
  <c r="DG190" i="2" s="1"/>
  <c r="DH190" i="2" s="1" a="1"/>
  <c r="DH190" i="2" s="1"/>
  <c r="DI190" i="2" s="1" a="1"/>
  <c r="DI190" i="2" s="1"/>
  <c r="DD190" i="2"/>
  <c r="DE179" i="2"/>
  <c r="DF179" i="2" a="1"/>
  <c r="DF179" i="2" s="1"/>
  <c r="DG179" i="2" s="1" a="1"/>
  <c r="DG179" i="2" s="1"/>
  <c r="DH179" i="2" s="1" a="1"/>
  <c r="DH179" i="2" s="1"/>
  <c r="DI179" i="2" s="1" a="1"/>
  <c r="DI179" i="2" s="1"/>
  <c r="DD179" i="2"/>
  <c r="DH135" i="2"/>
  <c r="DI117" i="2" a="1"/>
  <c r="DI117" i="2" s="1"/>
  <c r="DI135" i="2" s="1"/>
  <c r="DG134" i="2"/>
  <c r="DH116" i="2" a="1"/>
  <c r="DH116" i="2" s="1"/>
  <c r="DH134" i="2" l="1"/>
  <c r="DI116" i="2" a="1"/>
  <c r="DI116" i="2" s="1"/>
  <c r="DI134" i="2" s="1"/>
</calcChain>
</file>

<file path=xl/sharedStrings.xml><?xml version="1.0" encoding="utf-8"?>
<sst xmlns="http://schemas.openxmlformats.org/spreadsheetml/2006/main" count="987" uniqueCount="225">
  <si>
    <t>d0004_name</t>
  </si>
  <si>
    <t>D0004 План / факт</t>
  </si>
  <si>
    <t>Факт</t>
  </si>
  <si>
    <t>План</t>
  </si>
  <si>
    <t>Утверждено</t>
  </si>
  <si>
    <t>Ожидаемо</t>
  </si>
  <si>
    <t>Рост, %</t>
  </si>
  <si>
    <t>Отклонение от организации</t>
  </si>
  <si>
    <t>negative_check</t>
  </si>
  <si>
    <t>d0528_name</t>
  </si>
  <si>
    <t>D0528 Версия данных</t>
  </si>
  <si>
    <t>Версия организации</t>
  </si>
  <si>
    <t>Версия регулятора</t>
  </si>
  <si>
    <t>Не определено</t>
  </si>
  <si>
    <t>d0462_name</t>
  </si>
  <si>
    <t>D0462 Период</t>
  </si>
  <si>
    <t>Год</t>
  </si>
  <si>
    <t>1 квартал</t>
  </si>
  <si>
    <t>2 квартал</t>
  </si>
  <si>
    <t>3 квартал</t>
  </si>
  <si>
    <t>4 квартал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</si>
  <si>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</si>
  <si>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</si>
  <si>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</si>
  <si>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</si>
  <si>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</si>
  <si>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</si>
  <si>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</si>
  <si>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</si>
  <si>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</si>
  <si>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</si>
  <si>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</si>
  <si>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</si>
  <si>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d0041_name</t>
  </si>
  <si>
    <t>D0041 Год</t>
  </si>
  <si>
    <t>№ п/п</t>
  </si>
  <si>
    <t>Показатели организации</t>
  </si>
  <si>
    <t>Дополнительный признак</t>
  </si>
  <si>
    <t>Единица измерения</t>
  </si>
  <si>
    <t>План организации</t>
  </si>
  <si>
    <t>Абсолютное отклонение _x000D_
от версии организации</t>
  </si>
  <si>
    <t>План органа регулирования</t>
  </si>
  <si>
    <t>Рабочее пространство для комментариев и_x000D_
дополнительных расчетов (не будет загружено в БД)</t>
  </si>
  <si>
    <t>в том числе по кварталам</t>
  </si>
  <si>
    <t>по месяцам</t>
  </si>
  <si>
    <t xml:space="preserve">1 кв. </t>
  </si>
  <si>
    <t xml:space="preserve">2 кв. </t>
  </si>
  <si>
    <t xml:space="preserve">3 кв. </t>
  </si>
  <si>
    <t xml:space="preserve">4 кв. </t>
  </si>
  <si>
    <t>год</t>
  </si>
  <si>
    <t>А</t>
  </si>
  <si>
    <t>Б</t>
  </si>
  <si>
    <t>В</t>
  </si>
  <si>
    <t>Г</t>
  </si>
  <si>
    <t>3</t>
  </si>
  <si>
    <t>4.1</t>
  </si>
  <si>
    <t>4.2.1</t>
  </si>
  <si>
    <t>4.2.2.</t>
  </si>
  <si>
    <t>4.2.3</t>
  </si>
  <si>
    <t>4.2.4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</si>
  <si>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</si>
  <si>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</si>
  <si>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</si>
  <si>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</si>
  <si>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</si>
  <si>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</si>
  <si>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</si>
  <si>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</si>
  <si>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</si>
  <si>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</si>
  <si>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</si>
  <si>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</si>
  <si>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5.1</t>
  </si>
  <si>
    <t>5.2.1</t>
  </si>
  <si>
    <t>5.2.2</t>
  </si>
  <si>
    <t>5.2.3</t>
  </si>
  <si>
    <t>5.2.4</t>
  </si>
  <si>
    <t>5.3.1</t>
  </si>
  <si>
    <t>5.3.2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</si>
  <si>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</si>
  <si>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</si>
  <si>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</si>
  <si>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</si>
  <si>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</si>
  <si>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</si>
  <si>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</si>
  <si>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</si>
  <si>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5.3.11</t>
  </si>
  <si>
    <t>5.3.12</t>
  </si>
  <si>
    <t>6.1</t>
  </si>
  <si>
    <t>6.2.1</t>
  </si>
  <si>
    <t>6.2.2</t>
  </si>
  <si>
    <t>6.2.3</t>
  </si>
  <si>
    <t>6.2.4</t>
  </si>
  <si>
    <t>7.1</t>
  </si>
  <si>
    <t>7.2.1</t>
  </si>
  <si>
    <t>7.2.2</t>
  </si>
  <si>
    <t>7.2.3</t>
  </si>
  <si>
    <t>7.2.4</t>
  </si>
  <si>
    <t>7.3.1</t>
  </si>
  <si>
    <t>7.3.2</t>
  </si>
  <si>
    <t>7.3.3</t>
  </si>
  <si>
    <t>7.3.4</t>
  </si>
  <si>
    <t>7.3.5</t>
  </si>
  <si>
    <t>7.3.6</t>
  </si>
  <si>
    <t>7.3.7</t>
  </si>
  <si>
    <t>7.3.8</t>
  </si>
  <si>
    <t>7.3.9</t>
  </si>
  <si>
    <t>7.3.10</t>
  </si>
  <si>
    <t>7.3.11</t>
  </si>
  <si>
    <t>7.3.12</t>
  </si>
  <si>
    <t>8.1</t>
  </si>
  <si>
    <t>8.2.1</t>
  </si>
  <si>
    <t>8.2.2</t>
  </si>
  <si>
    <t>8.2.3</t>
  </si>
  <si>
    <t>8.2.4</t>
  </si>
  <si>
    <t>8.3.1</t>
  </si>
  <si>
    <t>8.3.2</t>
  </si>
  <si>
    <t>8.3.3</t>
  </si>
  <si>
    <t>8.3.4</t>
  </si>
  <si>
    <t>8.3.5</t>
  </si>
  <si>
    <t>8.3.6</t>
  </si>
  <si>
    <t>8.3.7</t>
  </si>
  <si>
    <t>8.3.8</t>
  </si>
  <si>
    <t>8.3.9</t>
  </si>
  <si>
    <t>8.3.10</t>
  </si>
  <si>
    <t>8.3.11</t>
  </si>
  <si>
    <t>8.3.12</t>
  </si>
  <si>
    <t>9</t>
  </si>
  <si>
    <t>11</t>
  </si>
  <si>
    <t>12</t>
  </si>
  <si>
    <t>13.1</t>
  </si>
  <si>
    <t>13.2.1</t>
  </si>
  <si>
    <t>13.2.2</t>
  </si>
  <si>
    <t>13.2.3</t>
  </si>
  <si>
    <t>13.2.4</t>
  </si>
  <si>
    <t>13.3.1</t>
  </si>
  <si>
    <t>13.3.2</t>
  </si>
  <si>
    <t>13.3.3</t>
  </si>
  <si>
    <t>13.3.4</t>
  </si>
  <si>
    <t>13.3.5</t>
  </si>
  <si>
    <t>13.3.6</t>
  </si>
  <si>
    <t>13.3.7</t>
  </si>
  <si>
    <t>13.3.8</t>
  </si>
  <si>
    <t>13.3.9</t>
  </si>
  <si>
    <t>13.3.10</t>
  </si>
  <si>
    <t>13.3.11</t>
  </si>
  <si>
    <t>13.3.12</t>
  </si>
  <si>
    <t>16</t>
  </si>
  <si>
    <t>17</t>
  </si>
  <si>
    <t>1</t>
  </si>
  <si>
    <t>Установленная тепловая мощность на начало года</t>
  </si>
  <si>
    <t>Гкал/ч</t>
  </si>
  <si>
    <t>2</t>
  </si>
  <si>
    <t>Выработка тепловой энергии</t>
  </si>
  <si>
    <t>Гкал</t>
  </si>
  <si>
    <t>Собственные нужды источника тепла</t>
  </si>
  <si>
    <t>4</t>
  </si>
  <si>
    <t>Отпуск с коллекторов, всего, в т.ч.:</t>
  </si>
  <si>
    <t>в горячей воде</t>
  </si>
  <si>
    <t>в паре всего, в т.ч.:</t>
  </si>
  <si>
    <t>острый и редуцированный пар</t>
  </si>
  <si>
    <t>отборный пар давлением:</t>
  </si>
  <si>
    <r>
      <t>от 1,2 до 2,5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</si>
  <si>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отборный пар от 1,2 до 2,5 кг/см2</t>
  </si>
  <si>
    <r>
      <t>от 2,5 до 7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</si>
  <si>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отборный пар от 2,5 до 7 кг/см2</t>
  </si>
  <si>
    <r>
      <t>от 7 до 13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</si>
  <si>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отборный пар от 7 до 13 кг/см2</t>
  </si>
  <si>
    <r>
      <t>свыше 13 кг/см</t>
    </r>
    <r>
      <rPr>
        <vertAlign val="superscript"/>
        <sz val="9"/>
        <color rgb="FF000000"/>
        <rFont val="Tahoma"/>
        <family val="2"/>
        <charset val="204"/>
      </rPr>
      <t>2</t>
    </r>
  </si>
  <si>
    <t>На нужды предприятия, в т.ч.:</t>
  </si>
  <si>
    <t>4.1.1</t>
  </si>
  <si>
    <t>На собственное производство, в т.ч.</t>
  </si>
  <si>
    <t>отборный пар выше 13 кг/см2</t>
  </si>
  <si>
    <t>4.1.2</t>
  </si>
  <si>
    <t>На хозяйственные нужды, в т.ч.</t>
  </si>
  <si>
    <t>4.2</t>
  </si>
  <si>
    <t>Теплоснабжающим организациям, в т.ч.</t>
  </si>
  <si>
    <t>4.2.2</t>
  </si>
  <si>
    <t>Добавить</t>
  </si>
  <si>
    <t>4.3</t>
  </si>
  <si>
    <t>Полезный отпуск по группам потребителей, всего, в т.ч.:</t>
  </si>
  <si>
    <t>Бюджетные потребители, в т.ч.</t>
  </si>
  <si>
    <t>Население</t>
  </si>
  <si>
    <t>Прочие потребители, в т.ч.</t>
  </si>
  <si>
    <t>4.4</t>
  </si>
  <si>
    <t>В собственную тепловую сеть</t>
  </si>
  <si>
    <t>5</t>
  </si>
  <si>
    <t>С коллекторов блок-станций, в т.ч.</t>
  </si>
  <si>
    <t>5.1.1</t>
  </si>
  <si>
    <t>от станции с мощностью производства более 25 МВт</t>
  </si>
  <si>
    <t>Добавить поставщика</t>
  </si>
  <si>
    <t>5.1.2</t>
  </si>
  <si>
    <t>от станции с мощностью производства менее 25 МВт</t>
  </si>
  <si>
    <t>5.2</t>
  </si>
  <si>
    <t>Из тепловой сети</t>
  </si>
  <si>
    <t>×</t>
  </si>
  <si>
    <t>ПАО "МОЭК" :: 7720518494 :: 772901001</t>
  </si>
  <si>
    <r>
      <t>от 1,2 до 2,5 кг/см</t>
    </r>
    <r>
      <rPr>
        <vertAlign val="superscript"/>
        <sz val="9"/>
        <color rgb="FF000000"/>
        <rFont val="Tahoma"/>
        <family val="2"/>
      </rPr>
      <t>2</t>
    </r>
  </si>
  <si>
    <r>
      <t>от 2,5 до 7 кг/см</t>
    </r>
    <r>
      <rPr>
        <vertAlign val="superscript"/>
        <sz val="9"/>
        <color rgb="FF000000"/>
        <rFont val="Tahoma"/>
        <family val="2"/>
      </rPr>
      <t>2</t>
    </r>
  </si>
  <si>
    <r>
      <t>от 7 до 13 кг/см</t>
    </r>
    <r>
      <rPr>
        <vertAlign val="superscript"/>
        <sz val="9"/>
        <color rgb="FF000000"/>
        <rFont val="Tahoma"/>
        <family val="2"/>
      </rPr>
      <t>2</t>
    </r>
  </si>
  <si>
    <r>
      <t>свыше 13 кг/см</t>
    </r>
    <r>
      <rPr>
        <vertAlign val="superscript"/>
        <sz val="9"/>
        <color rgb="FF000000"/>
        <rFont val="Tahoma"/>
        <family val="2"/>
      </rPr>
      <t>2</t>
    </r>
  </si>
  <si>
    <t>6</t>
  </si>
  <si>
    <t>Отпуск в сеть, всего, в т.ч.:</t>
  </si>
  <si>
    <t>7</t>
  </si>
  <si>
    <t>Потери в сетях,всего, в т.ч.:</t>
  </si>
  <si>
    <t>Процент потерь в тепловых сетях, всего, в т.ч.:</t>
  </si>
  <si>
    <t>%</t>
  </si>
  <si>
    <t>7.1.1</t>
  </si>
  <si>
    <t>7.1.2</t>
  </si>
  <si>
    <t>в паре</t>
  </si>
  <si>
    <t>8</t>
  </si>
  <si>
    <t>Отпуск тепловой энергии, всего, в т.ч.:</t>
  </si>
  <si>
    <t>8.1.1</t>
  </si>
  <si>
    <t>8.1.2</t>
  </si>
  <si>
    <t>8.2</t>
  </si>
  <si>
    <t>Теплоснабжающие организации, в т.ч.</t>
  </si>
  <si>
    <t>8.3</t>
  </si>
  <si>
    <t>Расход натурального топлива</t>
  </si>
  <si>
    <t>10</t>
  </si>
  <si>
    <t>Расход условного топлива</t>
  </si>
  <si>
    <t>т.у.т.</t>
  </si>
  <si>
    <t>Удельный расход условного топлива на отпуск тепловой энергии</t>
  </si>
  <si>
    <t>кг.у.т./ Гкал</t>
  </si>
  <si>
    <t>org_ver_range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</si>
</sst>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2"/>
      <color theme="1"/>
      <name val="Times New Roman"/>
      <family val="2"/>
      <charset val="204"/>
    </font>
    <font>
      <sz val="10"/>
      <color rgb="FF000000"/>
      <name val="Arial Cyr"/>
    </font>
    <font>
      <sz val="9"/>
      <name val="Tahoma"/>
      <family val="2"/>
      <charset val="204"/>
    </font>
    <font>
      <b/>
      <sz val="9"/>
      <name val="Tahoma"/>
      <family val="2"/>
      <charset val="204"/>
    </font>
    <font>
      <sz val="9"/>
      <color theme="0"/>
      <name val="Tahoma"/>
      <family val="2"/>
      <charset val="204"/>
    </font>
    <font>
      <sz val="10"/>
      <name val="Arial Cyr"/>
    </font>
    <font>
      <sz val="10"/>
      <color theme="0"/>
      <name val="Arial Cyr"/>
    </font>
    <font>
      <b/>
      <sz val="9"/>
      <color theme="0"/>
      <name val="Tahoma"/>
      <family val="2"/>
      <charset val="204"/>
    </font>
    <font>
      <sz val="9"/>
      <color rgb="FFD9D9D9"/>
      <name val="Tahoma"/>
      <family val="2"/>
      <charset val="204"/>
    </font>
    <font>
      <b/>
      <sz val="10"/>
      <name val="Arial Cyr"/>
    </font>
    <font>
      <b/>
      <sz val="10"/>
      <color theme="0"/>
      <name val="Arial Cyr"/>
    </font>
    <font>
      <b/>
      <sz val="9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vertAlign val="superscript"/>
      <sz val="9"/>
      <color rgb="FF000000"/>
      <name val="Tahoma"/>
      <family val="2"/>
      <charset val="204"/>
    </font>
    <font>
      <b/>
      <sz val="9"/>
      <name val="Arial Cyr"/>
    </font>
    <font>
      <b/>
      <sz val="9"/>
      <color theme="0"/>
      <name val="Arial Cyr"/>
    </font>
    <font>
      <sz val="9"/>
      <color rgb="FFCC0000"/>
      <name val="Tahoma"/>
      <family val="2"/>
      <charset val="204"/>
    </font>
    <font>
      <sz val="9"/>
      <color rgb="FF000080"/>
      <name val="Tahoma"/>
      <family val="2"/>
      <charset val="204"/>
    </font>
    <font>
      <b/>
      <sz val="9"/>
      <color rgb="FF333399"/>
      <name val="Tahoma"/>
      <family val="2"/>
      <charset val="204"/>
    </font>
    <font>
      <b/>
      <sz val="9"/>
      <color rgb="FF000080"/>
      <name val="Tahoma"/>
      <family val="2"/>
      <charset val="204"/>
    </font>
    <font>
      <sz val="9"/>
      <color rgb="FFFF0000"/>
      <name val="Tahoma"/>
      <family val="2"/>
      <charset val="204"/>
    </font>
    <font>
      <sz val="14"/>
      <color rgb="FFBCBCBC"/>
      <name val="Calibri"/>
      <family val="2"/>
      <charset val="204"/>
      <scheme val="minor"/>
    </font>
    <font>
      <vertAlign val="superscript"/>
      <sz val="9"/>
      <color rgb="FF000000"/>
      <name val="Tahoma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BCBCBC"/>
      </patternFill>
    </fill>
    <fill>
      <patternFill patternType="solid">
        <fgColor rgb="FFD7EAD3"/>
      </patternFill>
    </fill>
    <fill>
      <patternFill patternType="lightUp">
        <fgColor rgb="FFBCBCBC"/>
        <bgColor rgb="FFFFFFFF"/>
      </patternFill>
    </fill>
    <fill>
      <patternFill patternType="lightUp">
        <fgColor rgb="FFBCBCBC"/>
        <bgColor rgb="FFD7EAD3"/>
      </patternFill>
    </fill>
    <fill>
      <patternFill patternType="lightDown">
        <fgColor rgb="FFBCBCBC"/>
      </patternFill>
    </fill>
    <fill>
      <patternFill patternType="lightDown">
        <fgColor rgb="FFBCBCBC"/>
        <bgColor rgb="FFFFFFFF"/>
      </patternFill>
    </fill>
    <fill>
      <patternFill patternType="solid">
        <fgColor rgb="FFFFFFC0"/>
      </patternFill>
    </fill>
    <fill>
      <patternFill patternType="lightUp">
        <fgColor rgb="FFBCBCBC"/>
        <bgColor rgb="FFFFFFC0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BCBCBC"/>
      </top>
      <bottom/>
      <diagonal/>
    </border>
    <border>
      <left/>
      <right/>
      <top/>
      <bottom style="thin">
        <color rgb="FFBCBCBC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/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rgb="FFBCBCBC"/>
      </left>
      <right style="thin">
        <color rgb="FFBCBCBC"/>
      </right>
      <top/>
      <bottom/>
      <diagonal/>
    </border>
    <border>
      <left style="thin">
        <color rgb="FFBCBCBC"/>
      </left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 style="thin">
        <color rgb="FFBFBFBF"/>
      </right>
      <top style="thin">
        <color rgb="FFBCBCBC"/>
      </top>
      <bottom/>
      <diagonal/>
    </border>
    <border>
      <left style="medium">
        <color rgb="FFBCBCBC"/>
      </left>
      <right style="thin">
        <color rgb="FFBCBCBC"/>
      </right>
      <top/>
      <bottom/>
      <diagonal/>
    </border>
    <border>
      <left/>
      <right style="thin">
        <color rgb="FFBFBFBF"/>
      </right>
      <top style="thin">
        <color rgb="FFBCBCBC"/>
      </top>
      <bottom style="thin">
        <color rgb="FFBCBCBC"/>
      </bottom>
      <diagonal/>
    </border>
  </borders>
  <cellStyleXfs count="3">
    <xf numFmtId="0" fontId="0" fillId="0" borderId="0"/>
    <xf numFmtId="0" fontId="1" fillId="0" borderId="0" applyFill="0" applyBorder="0"/>
    <xf numFmtId="0" fontId="1" fillId="0" borderId="0" applyFill="0" applyBorder="0"/>
  </cellStyleXfs>
  <cellXfs count="119">
    <xf numFmtId="0" fontId="0" fillId="0" borderId="0" xfId="0"/>
    <xf numFmtId="0" fontId="2" fillId="0" borderId="0" xfId="1" applyFont="1"/>
    <xf numFmtId="0" fontId="3" fillId="2" borderId="1" xfId="1" applyFont="1" applyFill="1" applyBorder="1" applyAlignment="1">
      <alignment horizontal="left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4" fillId="0" borderId="0" xfId="1" applyFont="1"/>
    <xf numFmtId="0" fontId="2" fillId="0" borderId="0" xfId="2" applyFont="1"/>
    <xf numFmtId="0" fontId="2" fillId="3" borderId="0" xfId="1" applyFont="1" applyFill="1" applyAlignment="1">
      <alignment horizontal="left" vertical="center"/>
    </xf>
    <xf numFmtId="0" fontId="3" fillId="0" borderId="0" xfId="1" applyFont="1"/>
    <xf numFmtId="0" fontId="5" fillId="0" borderId="0" xfId="1" applyFont="1"/>
    <xf numFmtId="0" fontId="1" fillId="0" borderId="0" xfId="1" applyFont="1"/>
    <xf numFmtId="0" fontId="6" fillId="0" borderId="0" xfId="1" applyFont="1"/>
    <xf numFmtId="0" fontId="0" fillId="0" borderId="0" xfId="2" applyFont="1"/>
    <xf numFmtId="0" fontId="1" fillId="3" borderId="0" xfId="1" applyFont="1" applyFill="1"/>
    <xf numFmtId="0" fontId="3" fillId="0" borderId="2" xfId="1" applyFont="1" applyBorder="1" applyAlignment="1">
      <alignment horizontal="left" vertical="center"/>
    </xf>
    <xf numFmtId="0" fontId="3" fillId="0" borderId="2" xfId="1" applyFont="1" applyBorder="1" applyAlignment="1">
      <alignment vertical="center"/>
    </xf>
    <xf numFmtId="0" fontId="3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3" fillId="0" borderId="3" xfId="1" applyFont="1" applyBorder="1" applyAlignment="1">
      <alignment horizontal="left" vertical="center"/>
    </xf>
    <xf numFmtId="0" fontId="3" fillId="0" borderId="3" xfId="1" applyFont="1" applyBorder="1" applyAlignment="1">
      <alignment vertical="center"/>
    </xf>
    <xf numFmtId="0" fontId="5" fillId="0" borderId="0" xfId="1" applyFont="1" applyAlignment="1">
      <alignment horizontal="left" vertical="center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8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49" fontId="8" fillId="0" borderId="5" xfId="1" applyNumberFormat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3" fillId="0" borderId="0" xfId="1" applyFont="1" applyAlignment="1">
      <alignment horizontal="left" vertical="center"/>
    </xf>
    <xf numFmtId="0" fontId="9" fillId="0" borderId="0" xfId="1" applyFont="1"/>
    <xf numFmtId="49" fontId="3" fillId="4" borderId="12" xfId="1" applyNumberFormat="1" applyFont="1" applyFill="1" applyBorder="1" applyAlignment="1">
      <alignment horizontal="center" vertical="center"/>
    </xf>
    <xf numFmtId="0" fontId="3" fillId="4" borderId="12" xfId="1" applyFont="1" applyFill="1" applyBorder="1" applyAlignment="1">
      <alignment horizontal="left" vertical="center" wrapText="1"/>
    </xf>
    <xf numFmtId="0" fontId="3" fillId="0" borderId="12" xfId="1" applyFont="1" applyBorder="1" applyAlignment="1">
      <alignment horizontal="left" vertical="center" wrapText="1"/>
    </xf>
    <xf numFmtId="0" fontId="3" fillId="0" borderId="12" xfId="1" applyFont="1" applyBorder="1" applyAlignment="1">
      <alignment horizontal="center" vertical="center"/>
    </xf>
    <xf numFmtId="4" fontId="3" fillId="5" borderId="12" xfId="1" applyNumberFormat="1" applyFont="1" applyFill="1" applyBorder="1" applyAlignment="1">
      <alignment horizontal="right" vertical="center"/>
    </xf>
    <xf numFmtId="3" fontId="3" fillId="0" borderId="12" xfId="1" applyNumberFormat="1" applyFont="1" applyBorder="1" applyAlignment="1">
      <alignment horizontal="right" vertical="center"/>
    </xf>
    <xf numFmtId="3" fontId="3" fillId="5" borderId="12" xfId="1" applyNumberFormat="1" applyFont="1" applyFill="1" applyBorder="1" applyAlignment="1">
      <alignment horizontal="right" vertical="center"/>
    </xf>
    <xf numFmtId="0" fontId="10" fillId="0" borderId="0" xfId="1" applyFont="1"/>
    <xf numFmtId="0" fontId="11" fillId="4" borderId="12" xfId="1" applyFont="1" applyFill="1" applyBorder="1" applyAlignment="1">
      <alignment horizontal="left" vertical="center" wrapText="1"/>
    </xf>
    <xf numFmtId="0" fontId="11" fillId="0" borderId="12" xfId="1" applyFont="1" applyBorder="1" applyAlignment="1">
      <alignment horizontal="left" vertical="center" wrapText="1"/>
    </xf>
    <xf numFmtId="3" fontId="3" fillId="6" borderId="12" xfId="1" applyNumberFormat="1" applyFont="1" applyFill="1" applyBorder="1" applyAlignment="1">
      <alignment horizontal="right" vertical="center"/>
    </xf>
    <xf numFmtId="4" fontId="2" fillId="5" borderId="12" xfId="1" applyNumberFormat="1" applyFont="1" applyFill="1" applyBorder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12" xfId="1" applyFont="1" applyBorder="1" applyAlignment="1">
      <alignment horizontal="center" vertical="center"/>
    </xf>
    <xf numFmtId="0" fontId="11" fillId="0" borderId="12" xfId="1" applyFont="1" applyBorder="1" applyAlignment="1">
      <alignment horizontal="left" vertical="center" wrapText="1" indent="1"/>
    </xf>
    <xf numFmtId="3" fontId="2" fillId="6" borderId="12" xfId="1" applyNumberFormat="1" applyFont="1" applyFill="1" applyBorder="1" applyAlignment="1">
      <alignment horizontal="right" vertical="center"/>
    </xf>
    <xf numFmtId="3" fontId="2" fillId="5" borderId="12" xfId="1" applyNumberFormat="1" applyFont="1" applyFill="1" applyBorder="1" applyAlignment="1">
      <alignment horizontal="right" vertical="center"/>
    </xf>
    <xf numFmtId="0" fontId="12" fillId="0" borderId="12" xfId="1" applyFont="1" applyBorder="1" applyAlignment="1">
      <alignment horizontal="left" vertical="center" wrapText="1" indent="2"/>
    </xf>
    <xf numFmtId="0" fontId="12" fillId="0" borderId="12" xfId="1" applyFont="1" applyBorder="1" applyAlignment="1">
      <alignment horizontal="left" vertical="center" wrapText="1" indent="3"/>
    </xf>
    <xf numFmtId="49" fontId="3" fillId="3" borderId="12" xfId="1" applyNumberFormat="1" applyFont="1" applyFill="1" applyBorder="1" applyAlignment="1">
      <alignment horizontal="center" vertical="center"/>
    </xf>
    <xf numFmtId="0" fontId="11" fillId="3" borderId="12" xfId="1" applyFont="1" applyFill="1" applyBorder="1" applyAlignment="1">
      <alignment horizontal="left" vertical="center" wrapText="1" indent="1"/>
    </xf>
    <xf numFmtId="49" fontId="3" fillId="0" borderId="12" xfId="1" applyNumberFormat="1" applyFont="1" applyBorder="1" applyAlignment="1">
      <alignment horizontal="center" vertical="center"/>
    </xf>
    <xf numFmtId="0" fontId="11" fillId="0" borderId="12" xfId="1" applyFont="1" applyBorder="1" applyAlignment="1">
      <alignment horizontal="left" vertical="center" wrapText="1" indent="2"/>
    </xf>
    <xf numFmtId="0" fontId="11" fillId="0" borderId="12" xfId="1" applyFont="1" applyBorder="1" applyAlignment="1">
      <alignment horizontal="left" vertical="center" wrapText="1" indent="3"/>
    </xf>
    <xf numFmtId="0" fontId="12" fillId="0" borderId="12" xfId="1" applyFont="1" applyBorder="1" applyAlignment="1">
      <alignment horizontal="left" vertical="center" wrapText="1" indent="4"/>
    </xf>
    <xf numFmtId="0" fontId="12" fillId="0" borderId="12" xfId="1" applyFont="1" applyBorder="1" applyAlignment="1">
      <alignment horizontal="left" vertical="center" wrapText="1" indent="5"/>
    </xf>
    <xf numFmtId="0" fontId="3" fillId="0" borderId="12" xfId="1" applyFont="1" applyBorder="1" applyAlignment="1">
      <alignment horizontal="left" vertical="center" wrapText="1" indent="2"/>
    </xf>
    <xf numFmtId="0" fontId="14" fillId="0" borderId="0" xfId="1" applyFont="1"/>
    <xf numFmtId="0" fontId="15" fillId="0" borderId="0" xfId="1" applyFont="1"/>
    <xf numFmtId="3" fontId="16" fillId="7" borderId="12" xfId="1" applyNumberFormat="1" applyFont="1" applyFill="1" applyBorder="1" applyAlignment="1">
      <alignment horizontal="center" vertical="center"/>
    </xf>
    <xf numFmtId="3" fontId="16" fillId="8" borderId="12" xfId="1" applyNumberFormat="1" applyFont="1" applyFill="1" applyBorder="1" applyAlignment="1">
      <alignment horizontal="center" vertical="center"/>
    </xf>
    <xf numFmtId="49" fontId="2" fillId="0" borderId="12" xfId="1" applyNumberFormat="1" applyFont="1" applyBorder="1" applyAlignment="1">
      <alignment horizontal="center" vertical="center"/>
    </xf>
    <xf numFmtId="49" fontId="2" fillId="0" borderId="9" xfId="1" applyNumberFormat="1" applyFont="1" applyBorder="1" applyAlignment="1">
      <alignment horizontal="center" vertical="center"/>
    </xf>
    <xf numFmtId="49" fontId="2" fillId="0" borderId="5" xfId="1" applyNumberFormat="1" applyFont="1" applyBorder="1" applyAlignment="1">
      <alignment horizontal="center" vertical="center"/>
    </xf>
    <xf numFmtId="49" fontId="2" fillId="0" borderId="0" xfId="1" applyNumberFormat="1" applyFont="1"/>
    <xf numFmtId="49" fontId="17" fillId="9" borderId="13" xfId="1" applyNumberFormat="1" applyFont="1" applyFill="1" applyBorder="1" applyAlignment="1">
      <alignment horizontal="left" vertical="center" indent="1"/>
    </xf>
    <xf numFmtId="0" fontId="18" fillId="10" borderId="2" xfId="1" applyFont="1" applyFill="1" applyBorder="1" applyAlignment="1">
      <alignment horizontal="left" vertical="center" wrapText="1" indent="2"/>
    </xf>
    <xf numFmtId="49" fontId="19" fillId="9" borderId="14" xfId="1" applyNumberFormat="1" applyFont="1" applyFill="1" applyBorder="1" applyAlignment="1">
      <alignment horizontal="left" vertical="center" indent="1"/>
    </xf>
    <xf numFmtId="3" fontId="19" fillId="9" borderId="14" xfId="1" applyNumberFormat="1" applyFont="1" applyFill="1" applyBorder="1" applyAlignment="1">
      <alignment horizontal="left" vertical="center" indent="1"/>
    </xf>
    <xf numFmtId="3" fontId="3" fillId="11" borderId="12" xfId="1" applyNumberFormat="1" applyFont="1" applyFill="1" applyBorder="1" applyAlignment="1" applyProtection="1">
      <alignment horizontal="right" vertical="center"/>
      <protection locked="0"/>
    </xf>
    <xf numFmtId="4" fontId="2" fillId="11" borderId="12" xfId="1" applyNumberFormat="1" applyFont="1" applyFill="1" applyBorder="1" applyAlignment="1" applyProtection="1">
      <alignment horizontal="right" vertical="center"/>
      <protection locked="0"/>
    </xf>
    <xf numFmtId="3" fontId="11" fillId="6" borderId="12" xfId="1" applyNumberFormat="1" applyFont="1" applyFill="1" applyBorder="1" applyAlignment="1">
      <alignment horizontal="right" vertical="center"/>
    </xf>
    <xf numFmtId="3" fontId="11" fillId="11" borderId="12" xfId="1" applyNumberFormat="1" applyFont="1" applyFill="1" applyBorder="1" applyAlignment="1" applyProtection="1">
      <alignment horizontal="right" vertical="center"/>
      <protection locked="0"/>
    </xf>
    <xf numFmtId="49" fontId="3" fillId="0" borderId="0" xfId="1" applyNumberFormat="1" applyFont="1"/>
    <xf numFmtId="49" fontId="20" fillId="0" borderId="4" xfId="1" applyNumberFormat="1" applyFont="1" applyBorder="1" applyAlignment="1">
      <alignment horizontal="center" vertical="center"/>
    </xf>
    <xf numFmtId="0" fontId="21" fillId="0" borderId="0" xfId="1" applyFont="1" applyAlignment="1">
      <alignment horizontal="right" vertical="top" wrapText="1"/>
    </xf>
    <xf numFmtId="0" fontId="2" fillId="0" borderId="4" xfId="1" applyFont="1" applyBorder="1" applyAlignment="1">
      <alignment horizontal="center" vertical="center"/>
    </xf>
    <xf numFmtId="0" fontId="12" fillId="6" borderId="4" xfId="1" applyFont="1" applyFill="1" applyBorder="1" applyAlignment="1">
      <alignment horizontal="left" vertical="center" wrapText="1" indent="2"/>
    </xf>
    <xf numFmtId="3" fontId="11" fillId="6" borderId="4" xfId="1" applyNumberFormat="1" applyFont="1" applyFill="1" applyBorder="1" applyAlignment="1">
      <alignment horizontal="right" vertical="center"/>
    </xf>
    <xf numFmtId="3" fontId="11" fillId="11" borderId="4" xfId="1" applyNumberFormat="1" applyFont="1" applyFill="1" applyBorder="1" applyAlignment="1" applyProtection="1">
      <alignment horizontal="right" vertical="center"/>
      <protection locked="0"/>
    </xf>
    <xf numFmtId="4" fontId="2" fillId="11" borderId="4" xfId="1" applyNumberFormat="1" applyFont="1" applyFill="1" applyBorder="1" applyAlignment="1" applyProtection="1">
      <alignment horizontal="right" vertical="center"/>
      <protection locked="0"/>
    </xf>
    <xf numFmtId="3" fontId="3" fillId="11" borderId="4" xfId="1" applyNumberFormat="1" applyFont="1" applyFill="1" applyBorder="1" applyAlignment="1" applyProtection="1">
      <alignment horizontal="right" vertical="center"/>
      <protection locked="0"/>
    </xf>
    <xf numFmtId="0" fontId="9" fillId="0" borderId="0" xfId="2" applyFont="1"/>
    <xf numFmtId="0" fontId="11" fillId="0" borderId="4" xfId="1" applyFont="1" applyBorder="1" applyAlignment="1">
      <alignment horizontal="left" vertical="center" wrapText="1" indent="3"/>
    </xf>
    <xf numFmtId="3" fontId="2" fillId="11" borderId="4" xfId="1" applyNumberFormat="1" applyFont="1" applyFill="1" applyBorder="1" applyAlignment="1" applyProtection="1">
      <alignment horizontal="right" vertical="center"/>
      <protection locked="0"/>
    </xf>
    <xf numFmtId="3" fontId="2" fillId="6" borderId="4" xfId="1" applyNumberFormat="1" applyFont="1" applyFill="1" applyBorder="1" applyAlignment="1">
      <alignment horizontal="right" vertical="center"/>
    </xf>
    <xf numFmtId="3" fontId="2" fillId="5" borderId="4" xfId="1" applyNumberFormat="1" applyFont="1" applyFill="1" applyBorder="1" applyAlignment="1">
      <alignment horizontal="right" vertical="center"/>
    </xf>
    <xf numFmtId="4" fontId="2" fillId="5" borderId="4" xfId="1" applyNumberFormat="1" applyFont="1" applyFill="1" applyBorder="1" applyAlignment="1">
      <alignment horizontal="right" vertical="center"/>
    </xf>
    <xf numFmtId="3" fontId="3" fillId="5" borderId="4" xfId="1" applyNumberFormat="1" applyFont="1" applyFill="1" applyBorder="1" applyAlignment="1">
      <alignment horizontal="right" vertical="center"/>
    </xf>
    <xf numFmtId="0" fontId="12" fillId="0" borderId="4" xfId="1" applyFont="1" applyBorder="1" applyAlignment="1">
      <alignment horizontal="left" vertical="center" wrapText="1" indent="4"/>
    </xf>
    <xf numFmtId="49" fontId="2" fillId="0" borderId="4" xfId="1" applyNumberFormat="1" applyFont="1" applyBorder="1" applyAlignment="1">
      <alignment horizontal="center" vertical="center"/>
    </xf>
    <xf numFmtId="0" fontId="12" fillId="0" borderId="4" xfId="1" applyFont="1" applyBorder="1" applyAlignment="1">
      <alignment horizontal="left" vertical="center" wrapText="1" indent="5"/>
    </xf>
    <xf numFmtId="3" fontId="2" fillId="11" borderId="12" xfId="1" applyNumberFormat="1" applyFont="1" applyFill="1" applyBorder="1" applyAlignment="1" applyProtection="1">
      <alignment horizontal="right" vertical="center"/>
      <protection locked="0"/>
    </xf>
    <xf numFmtId="4" fontId="3" fillId="6" borderId="12" xfId="1" applyNumberFormat="1" applyFont="1" applyFill="1" applyBorder="1" applyAlignment="1">
      <alignment horizontal="right" vertical="center"/>
    </xf>
    <xf numFmtId="4" fontId="3" fillId="11" borderId="12" xfId="1" applyNumberFormat="1" applyFont="1" applyFill="1" applyBorder="1" applyAlignment="1" applyProtection="1">
      <alignment horizontal="right" vertical="center"/>
      <protection locked="0"/>
    </xf>
    <xf numFmtId="4" fontId="2" fillId="6" borderId="12" xfId="1" applyNumberFormat="1" applyFont="1" applyFill="1" applyBorder="1" applyAlignment="1">
      <alignment horizontal="right" vertical="center"/>
    </xf>
    <xf numFmtId="3" fontId="2" fillId="2" borderId="12" xfId="1" applyNumberFormat="1" applyFont="1" applyFill="1" applyBorder="1" applyAlignment="1" applyProtection="1">
      <alignment horizontal="right" vertical="center"/>
      <protection locked="0"/>
    </xf>
    <xf numFmtId="3" fontId="16" fillId="12" borderId="12" xfId="1" applyNumberFormat="1" applyFont="1" applyFill="1" applyBorder="1" applyAlignment="1" applyProtection="1">
      <alignment horizontal="center" vertical="center"/>
      <protection locked="0"/>
    </xf>
    <xf numFmtId="49" fontId="3" fillId="3" borderId="12" xfId="1" applyNumberFormat="1" applyFont="1" applyFill="1" applyBorder="1" applyAlignment="1">
      <alignment horizontal="center" vertical="center" wrapText="1"/>
    </xf>
    <xf numFmtId="49" fontId="3" fillId="4" borderId="15" xfId="1" applyNumberFormat="1" applyFont="1" applyFill="1" applyBorder="1" applyAlignment="1">
      <alignment horizontal="center" vertical="center"/>
    </xf>
    <xf numFmtId="0" fontId="11" fillId="4" borderId="9" xfId="1" applyFont="1" applyFill="1" applyBorder="1" applyAlignment="1">
      <alignment horizontal="left" vertical="center" wrapText="1"/>
    </xf>
    <xf numFmtId="0" fontId="11" fillId="0" borderId="0" xfId="1" applyFont="1" applyAlignment="1">
      <alignment horizontal="left" vertical="center" wrapText="1"/>
    </xf>
    <xf numFmtId="0" fontId="5" fillId="0" borderId="9" xfId="1" applyFont="1" applyBorder="1"/>
    <xf numFmtId="49" fontId="19" fillId="9" borderId="16" xfId="1" applyNumberFormat="1" applyFont="1" applyFill="1" applyBorder="1" applyAlignment="1">
      <alignment horizontal="left" vertical="center" indent="1"/>
    </xf>
    <xf numFmtId="49" fontId="3" fillId="4" borderId="12" xfId="1" applyNumberFormat="1" applyFont="1" applyFill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3" fontId="3" fillId="6" borderId="12" xfId="1" applyNumberFormat="1" applyFont="1" applyFill="1" applyBorder="1"/>
    <xf numFmtId="3" fontId="3" fillId="5" borderId="12" xfId="1" applyNumberFormat="1" applyFont="1" applyFill="1" applyBorder="1"/>
    <xf numFmtId="4" fontId="3" fillId="6" borderId="12" xfId="1" applyNumberFormat="1" applyFont="1" applyFill="1" applyBorder="1" applyAlignment="1">
      <alignment vertical="center"/>
    </xf>
    <xf numFmtId="4" fontId="3" fillId="5" borderId="12" xfId="1" applyNumberFormat="1" applyFont="1" applyFill="1" applyBorder="1" applyAlignment="1">
      <alignment vertical="center"/>
    </xf>
    <xf numFmtId="49" fontId="2" fillId="0" borderId="0" xfId="1" applyNumberFormat="1" applyFont="1" applyAlignment="1">
      <alignment horizontal="left" vertical="center" wrapText="1"/>
    </xf>
    <xf numFmtId="49" fontId="2" fillId="0" borderId="0" xfId="1" applyNumberFormat="1" applyFont="1" applyAlignment="1">
      <alignment vertical="top"/>
    </xf>
    <xf numFmtId="0" fontId="2" fillId="0" borderId="0" xfId="1" applyFont="1" applyAlignment="1">
      <alignment horizontal="left"/>
    </xf>
    <xf numFmtId="0" fontId="5" fillId="3" borderId="0" xfId="1" applyFont="1" applyFill="1"/>
  </cellXfs>
  <cellStyles count="3">
    <cellStyle name="Обычный" xfId="0" builtinId="0"/>
    <cellStyle name="Обычный 2" xfId="1"/>
    <cellStyle name="Обычный 2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4;&#1090;&#1095;&#1077;&#1090;&#1099;%20&#1080;%20&#1079;&#1072;&#1103;&#1074;&#1082;&#1080;/2025/&#1058;&#1077;&#1087;&#1083;&#1086;/&#1058;&#1072;&#1088;&#1080;&#1092;&#1085;&#1072;&#1103;%20&#1079;&#1072;&#1103;&#1074;&#1082;&#1072;/&#1082;&#1086;&#1088;&#1088;CALC.WARM.TARIFF%20&#1086;&#1090;%2028.04%20(1)_ex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астройка"/>
      <sheetName val="Инструкция"/>
      <sheetName val="Список листов"/>
      <sheetName val="modReestr"/>
      <sheetName val="modUpdTemplMain"/>
      <sheetName val="Титульный"/>
      <sheetName val="Исх. данные"/>
      <sheetName val="Список территорий"/>
      <sheetName val="Заявление"/>
      <sheetName val="Заявление о выборе метода"/>
      <sheetName val="TECH_ATTACHED_DOCS"/>
      <sheetName val="TECHSHEET"/>
      <sheetName val="tech"/>
      <sheetName val="modInfo"/>
      <sheetName val="Список объектов"/>
      <sheetName val="Договор. объем"/>
      <sheetName val="Усл. ед"/>
      <sheetName val="Виды топлива"/>
      <sheetName val="Баланс"/>
      <sheetName val="Баланс (МОЭК)"/>
      <sheetName val="Баланс (Мосэнерго)"/>
      <sheetName val="Полезный отпуск"/>
      <sheetName val="Баланс в разрезе кот."/>
      <sheetName val="Топливо (П.4.4)"/>
      <sheetName val="Топливо (Комби)"/>
      <sheetName val="Топливо (П.4.5)"/>
      <sheetName val="Сырье и Материалы"/>
      <sheetName val="Ремонты и УПХ"/>
      <sheetName val="Ремонты и УПХ (расшифровка)"/>
      <sheetName val="Справочники"/>
      <sheetName val="Общие показатели"/>
      <sheetName val="Числ персонала - ИТР,АУП"/>
      <sheetName val="Расчет нормат. числ. - произ-во"/>
      <sheetName val="Расчет нормат. числ. - передача"/>
      <sheetName val="Норм числ - Свод"/>
      <sheetName val="Численность персонала"/>
      <sheetName val="ФОТ"/>
      <sheetName val="Произв. расходы"/>
      <sheetName val="Адм. расходы"/>
      <sheetName val="Покупка ЭЭ (П.4.7.1)"/>
      <sheetName val="Потребление ЭЭ"/>
      <sheetName val="Покупка ТЭ"/>
      <sheetName val="Передача ТЭ"/>
      <sheetName val="Покупка ХВС"/>
      <sheetName val="Потребление ХВС"/>
      <sheetName val="Покупка ВО"/>
      <sheetName val="Расходы РО"/>
      <sheetName val="Амортизация"/>
      <sheetName val="П.4.10"/>
      <sheetName val="Аренда"/>
      <sheetName val="Зем. участки"/>
      <sheetName val="Экономия (МИ)"/>
      <sheetName val="Экономия (МЭОР)"/>
      <sheetName val="Корр. НВВ"/>
      <sheetName val="Источники кап. влож."/>
      <sheetName val="Справка об объектах кап. влож."/>
      <sheetName val="КИП"/>
      <sheetName val="Прибыль"/>
      <sheetName val="Расчет ОР П.5.2"/>
      <sheetName val="Реестр НР П.5.3"/>
      <sheetName val="Реестр ресурсов П.5.4"/>
      <sheetName val="Смета МЭОР (П.4.6)"/>
      <sheetName val="Смета (производство) Комби"/>
      <sheetName val="Смета (производство)"/>
      <sheetName val="Смета (передача)"/>
      <sheetName val="Смета (сбыт)"/>
      <sheetName val="Смета (Итог)"/>
      <sheetName val="Топливная составляющая"/>
      <sheetName val="Расчет платы за РМ"/>
      <sheetName val="Показатели ЭиЭЭ"/>
      <sheetName val="Показатели Н и ЭЭ"/>
      <sheetName val="Комментарии"/>
      <sheetName val="Информация"/>
      <sheetName val="modLoadDataFromCROC"/>
      <sheetName val="Эксперное заключение (МИ)"/>
      <sheetName val="LIST_DPR"/>
      <sheetName val="HistoryFormula"/>
      <sheetName val="DOCS_DEPENDENCY"/>
      <sheetName val="modfrmDOCSPicker"/>
      <sheetName val="modDocsComsAPI"/>
      <sheetName val="modCommonProcedures"/>
      <sheetName val="modHTTP"/>
      <sheetName val="modP1_2"/>
      <sheetName val="modP3_1"/>
      <sheetName val="modPP_Entry"/>
      <sheetName val="modPP_Send"/>
      <sheetName val="REESTR_MO"/>
      <sheetName val="REESTR_ORG"/>
      <sheetName val="OKVED_DATA"/>
      <sheetName val="REESTR_ORG_EXT"/>
      <sheetName val="Значения списков"/>
      <sheetName val="Списки"/>
      <sheetName val="AllSheetsInThisWorkbook"/>
      <sheetName val="Справочник"/>
    </sheetNames>
    <sheetDataSet>
      <sheetData sheetId="0" refreshError="1"/>
      <sheetData sheetId="1" refreshError="1"/>
      <sheetData sheetId="2">
        <row r="68">
          <cell r="U68" t="str">
            <v>Производство</v>
          </cell>
        </row>
        <row r="69">
          <cell r="U69" t="str">
            <v>Общепроизводственные расходы</v>
          </cell>
        </row>
        <row r="70">
          <cell r="U70" t="str">
            <v>Общехозяйственные расходы</v>
          </cell>
        </row>
        <row r="71">
          <cell r="U71" t="str">
            <v>Общехозяйственные расходы</v>
          </cell>
        </row>
      </sheetData>
      <sheetData sheetId="3" refreshError="1"/>
      <sheetData sheetId="4" refreshError="1"/>
      <sheetData sheetId="5">
        <row r="8">
          <cell r="F8" t="str">
            <v>г. Москва</v>
          </cell>
        </row>
        <row r="12">
          <cell r="F12" t="str">
            <v>Версия организации</v>
          </cell>
          <cell r="H12" t="b">
            <v>0</v>
          </cell>
        </row>
        <row r="14">
          <cell r="F14" t="str">
            <v>2026</v>
          </cell>
          <cell r="H14">
            <v>2025</v>
          </cell>
          <cell r="I14">
            <v>2024</v>
          </cell>
          <cell r="J14">
            <v>2023</v>
          </cell>
          <cell r="K14">
            <v>2022</v>
          </cell>
          <cell r="M14">
            <v>2027</v>
          </cell>
          <cell r="N14">
            <v>2028</v>
          </cell>
          <cell r="O14">
            <v>2029</v>
          </cell>
          <cell r="P14">
            <v>2030</v>
          </cell>
          <cell r="Q14">
            <v>2031</v>
          </cell>
        </row>
        <row r="16">
          <cell r="F16" t="str">
            <v>Установление</v>
          </cell>
          <cell r="H16" t="b">
            <v>0</v>
          </cell>
          <cell r="I16" t="b">
            <v>1</v>
          </cell>
          <cell r="L16">
            <v>2026</v>
          </cell>
          <cell r="M16">
            <v>2025</v>
          </cell>
          <cell r="N16">
            <v>2024</v>
          </cell>
          <cell r="O16">
            <v>2023</v>
          </cell>
          <cell r="P16">
            <v>2022</v>
          </cell>
        </row>
        <row r="18">
          <cell r="F18" t="str">
            <v>Теплоснабжение</v>
          </cell>
        </row>
        <row r="20">
          <cell r="F20" t="str">
            <v>Скрыть подробную информацию</v>
          </cell>
        </row>
        <row r="22">
          <cell r="I22" t="b">
            <v>0</v>
          </cell>
          <cell r="J22" t="b">
            <v>0</v>
          </cell>
        </row>
        <row r="23">
          <cell r="F23" t="str">
            <v>ООО "БУРЕВЕСТНИК"</v>
          </cell>
        </row>
        <row r="25">
          <cell r="F25" t="str">
            <v>1247700339501</v>
          </cell>
        </row>
        <row r="26">
          <cell r="F26" t="str">
            <v>24.04.2024</v>
          </cell>
        </row>
        <row r="27">
          <cell r="F27" t="str">
            <v>Межрайонная инспекция Федеральной налоговой службы № 46 по г. Москве</v>
          </cell>
        </row>
        <row r="29">
          <cell r="F29" t="str">
            <v>7720928821</v>
          </cell>
        </row>
        <row r="30">
          <cell r="F30" t="str">
            <v>772001001</v>
          </cell>
        </row>
        <row r="38">
          <cell r="F38" t="str">
            <v>111123 Г.МОСКВА МУНИЦИПАЛЬНЫЙ ОКРУГ ПЕРОВО Ш ЭНТУЗИАСТОВ СТР. 57 Д. 56</v>
          </cell>
        </row>
        <row r="39">
          <cell r="F39" t="str">
            <v>г Москва, ш. Энтузиастов, д.56 стр.57</v>
          </cell>
        </row>
        <row r="40">
          <cell r="F40" t="str">
            <v>г Москва, ш. Энтузиастов, д.56 стр.57</v>
          </cell>
        </row>
        <row r="42">
          <cell r="F42" t="str">
            <v>www.bv.moscow</v>
          </cell>
        </row>
        <row r="43">
          <cell r="F43" t="str">
            <v>74957885049</v>
          </cell>
        </row>
        <row r="45">
          <cell r="F45" t="str">
            <v>ЗУЕВ АЛЕКСАНДР АЛЕКСАНДРОВИЧ</v>
          </cell>
        </row>
        <row r="46">
          <cell r="F46" t="str">
            <v>ГЕНЕРАЛЬНЫЙ ДИРЕКТОР</v>
          </cell>
        </row>
        <row r="51">
          <cell r="F51" t="str">
            <v>нет</v>
          </cell>
        </row>
        <row r="57">
          <cell r="F57" t="str">
            <v>НАПАЛКОВА ТАТЬЯНА ВЛАДИМИРОВНА</v>
          </cell>
        </row>
        <row r="60">
          <cell r="F60" t="str">
            <v>napalkova@bv.moscow</v>
          </cell>
        </row>
        <row r="62">
          <cell r="F62" t="str">
            <v>нет</v>
          </cell>
        </row>
        <row r="68">
          <cell r="F68" t="str">
            <v>да</v>
          </cell>
        </row>
        <row r="70">
          <cell r="F70" t="str">
            <v>Индексация</v>
          </cell>
          <cell r="H70" t="b">
            <v>0</v>
          </cell>
          <cell r="I70" t="b">
            <v>1</v>
          </cell>
          <cell r="V70" t="b">
            <v>1</v>
          </cell>
        </row>
        <row r="71">
          <cell r="F71">
            <v>2026</v>
          </cell>
        </row>
        <row r="72">
          <cell r="F72">
            <v>3</v>
          </cell>
        </row>
        <row r="73">
          <cell r="F73">
            <v>0</v>
          </cell>
        </row>
        <row r="74">
          <cell r="F74">
            <v>3</v>
          </cell>
        </row>
        <row r="75">
          <cell r="F75" t="str">
            <v>Экономически обоснованные расходы</v>
          </cell>
          <cell r="V75" t="b">
            <v>1</v>
          </cell>
        </row>
        <row r="78">
          <cell r="F78" t="str">
            <v>Тариф на тепловую энергию (мощность)</v>
          </cell>
          <cell r="H78" t="b">
            <v>0</v>
          </cell>
        </row>
        <row r="84">
          <cell r="F84" t="str">
            <v>одноставочный</v>
          </cell>
        </row>
        <row r="85">
          <cell r="F85" t="str">
            <v>Без дифференциации по схеме теплоснабжения</v>
          </cell>
        </row>
        <row r="86">
          <cell r="F86" t="str">
            <v>Без дифференциации по схеме подключения</v>
          </cell>
        </row>
        <row r="87">
          <cell r="F87" t="str">
            <v>вода</v>
          </cell>
        </row>
        <row r="88">
          <cell r="F88" t="str">
            <v>Передача тепловой энергии и теплоносителя, сбыт тепловой энергии и теплоносителя</v>
          </cell>
          <cell r="H88" t="b">
            <v>0</v>
          </cell>
          <cell r="J88" t="b">
            <v>1</v>
          </cell>
          <cell r="L88" t="b">
            <v>0</v>
          </cell>
          <cell r="M88" t="b">
            <v>0</v>
          </cell>
          <cell r="N88" t="b">
            <v>0</v>
          </cell>
        </row>
        <row r="89">
          <cell r="F89" t="str">
            <v>потребителям</v>
          </cell>
        </row>
        <row r="92">
          <cell r="F92" t="str">
            <v>Передача :: Сбыт</v>
          </cell>
          <cell r="H92" t="b">
            <v>0</v>
          </cell>
          <cell r="J92" t="b">
            <v>1</v>
          </cell>
        </row>
        <row r="94">
          <cell r="I94" t="b">
            <v>0</v>
          </cell>
          <cell r="J94" t="b">
            <v>0</v>
          </cell>
        </row>
        <row r="99">
          <cell r="F99" t="str">
            <v>Дифференциация по тарифной зоне не установлена</v>
          </cell>
        </row>
      </sheetData>
      <sheetData sheetId="6">
        <row r="36">
          <cell r="N36" t="str">
            <v>нет</v>
          </cell>
        </row>
        <row r="57">
          <cell r="N57" t="str">
            <v>нет</v>
          </cell>
        </row>
      </sheetData>
      <sheetData sheetId="7" refreshError="1"/>
      <sheetData sheetId="8">
        <row r="41">
          <cell r="I41" t="str">
            <v>Тариф на тепловую энергию (мощность)</v>
          </cell>
        </row>
      </sheetData>
      <sheetData sheetId="9" refreshError="1"/>
      <sheetData sheetId="10" refreshError="1"/>
      <sheetData sheetId="11">
        <row r="1">
          <cell r="A1" t="str">
            <v>Алтайский край</v>
          </cell>
        </row>
        <row r="2">
          <cell r="A2" t="str">
            <v>Амурская область</v>
          </cell>
          <cell r="E2" t="str">
            <v>да</v>
          </cell>
          <cell r="Y2" t="str">
            <v>Покупка с коллекторов</v>
          </cell>
          <cell r="Z2" t="str">
            <v>ТЭ от станций &gt;= 25МВт</v>
          </cell>
          <cell r="AA2" t="str">
            <v>на технологические нужды</v>
          </cell>
          <cell r="AB2" t="str">
            <v>в горячей воде</v>
          </cell>
          <cell r="AF2" t="str">
            <v>Газ лимитный - природный 1 группа</v>
          </cell>
          <cell r="AG2" t="str">
            <v>тыс.м3</v>
          </cell>
          <cell r="AI2" t="str">
            <v>ВН1</v>
          </cell>
          <cell r="AJ2" t="str">
            <v>ГН</v>
          </cell>
          <cell r="AL2" t="str">
            <v>Производство</v>
          </cell>
          <cell r="AM2" t="str">
            <v>Нет дополнительных признаков</v>
          </cell>
          <cell r="BK2" t="str">
            <v>Земельные участки, предназначенные для размещени административных и офисных зданий, объектов социального обеспечения</v>
          </cell>
          <cell r="BL2">
            <v>1.5</v>
          </cell>
          <cell r="ED2" t="str">
            <v>Технологические нужды</v>
          </cell>
          <cell r="EF2" t="str">
            <v>Передача</v>
          </cell>
          <cell r="EH2" t="str">
            <v>Приказ</v>
          </cell>
          <cell r="EI2" t="str">
            <v>Газ лимитный -природный 1 группа</v>
          </cell>
          <cell r="EM2">
            <v>0</v>
          </cell>
          <cell r="EN2" t="str">
            <v>на коллекторах источника тепловой энергии</v>
          </cell>
          <cell r="EP2">
            <v>20</v>
          </cell>
          <cell r="EQ2">
            <v>20</v>
          </cell>
          <cell r="ER2" t="str">
            <v>тыс.м3</v>
          </cell>
          <cell r="ES2" t="str">
            <v>Газ лимитный -природный 1 группа</v>
          </cell>
          <cell r="ET2" t="str">
            <v>менее 50%</v>
          </cell>
          <cell r="EU2">
            <v>1</v>
          </cell>
          <cell r="EV2" t="str">
            <v>Производство</v>
          </cell>
          <cell r="EW2" t="str">
            <v>Питьевая</v>
          </cell>
        </row>
        <row r="3">
          <cell r="A3" t="str">
            <v>Архангельская область</v>
          </cell>
          <cell r="E3" t="str">
            <v>нет</v>
          </cell>
          <cell r="Y3" t="str">
            <v>Покупка из тепловой сети</v>
          </cell>
          <cell r="Z3" t="str">
            <v>ТЭ от станций &lt; 25 МВт</v>
          </cell>
          <cell r="AA3" t="str">
            <v>на хозяйственные нужды</v>
          </cell>
          <cell r="AB3" t="str">
            <v>острый и редуцированный пар</v>
          </cell>
          <cell r="AF3" t="str">
            <v>Газ лимитный - природный 2 группа</v>
          </cell>
          <cell r="AG3" t="str">
            <v>тыс.м3</v>
          </cell>
          <cell r="AI3" t="str">
            <v>ВН</v>
          </cell>
          <cell r="AJ3" t="str">
            <v>ВН</v>
          </cell>
          <cell r="AL3" t="str">
            <v>Передача</v>
          </cell>
          <cell r="BK3" t="str">
            <v>Строительства, кроме объектов социального обеспечения</v>
          </cell>
          <cell r="BL3">
            <v>1.5</v>
          </cell>
          <cell r="BQ3" t="str">
            <v>паропровод</v>
          </cell>
          <cell r="ED3" t="str">
            <v>Хозяйственно-бытовые нужды</v>
          </cell>
          <cell r="EF3" t="str">
            <v>Сбыт</v>
          </cell>
          <cell r="EH3" t="str">
            <v>Распоряжение</v>
          </cell>
          <cell r="EI3" t="str">
            <v>Газ лимитный -природный 2 группа</v>
          </cell>
          <cell r="EM3">
            <v>1</v>
          </cell>
          <cell r="EN3" t="str">
            <v>на компенсацию потерь тепловой энергии</v>
          </cell>
          <cell r="EP3">
            <v>0</v>
          </cell>
          <cell r="EQ3">
            <v>10</v>
          </cell>
          <cell r="ER3" t="str">
            <v>тыс.м3</v>
          </cell>
          <cell r="ES3" t="str">
            <v>Газ лимитный -природный 2 группа</v>
          </cell>
          <cell r="ET3" t="str">
            <v>50% и более</v>
          </cell>
          <cell r="EU3">
            <v>2</v>
          </cell>
          <cell r="EV3" t="str">
            <v>Передача</v>
          </cell>
          <cell r="EW3" t="str">
            <v>Техническая</v>
          </cell>
        </row>
        <row r="4">
          <cell r="A4" t="str">
            <v>Астраханская область</v>
          </cell>
          <cell r="Z4" t="str">
            <v>ТЭ от котельных</v>
          </cell>
          <cell r="AA4" t="str">
            <v>на перепродажу</v>
          </cell>
          <cell r="AB4" t="str">
            <v>отборный пар от 1,2 до 2,5 кг/см2</v>
          </cell>
          <cell r="AF4" t="str">
            <v>Газ лимитный - природный 3 группа</v>
          </cell>
          <cell r="AG4" t="str">
            <v>тыс.м3</v>
          </cell>
          <cell r="AI4" t="str">
            <v>СН1</v>
          </cell>
          <cell r="AJ4" t="str">
            <v>СН1</v>
          </cell>
          <cell r="AL4" t="str">
            <v>Сбыт</v>
          </cell>
          <cell r="AP4" t="str">
            <v>нет, без права открытия</v>
          </cell>
          <cell r="AQ4" t="str">
            <v>газ</v>
          </cell>
          <cell r="AR4" t="str">
            <v>С 1959 Г. ПО 1989 Г. ВКЛЮЧИТЕЛЬНО</v>
          </cell>
          <cell r="AU4" t="str">
            <v>ВН1</v>
          </cell>
          <cell r="AV4">
            <v>0</v>
          </cell>
          <cell r="AW4" t="str">
            <v>ОСН</v>
          </cell>
          <cell r="AX4" t="str">
            <v>Капитальный ремонт</v>
          </cell>
          <cell r="AY4" t="str">
            <v>Расходы на оплату работ и услуг производственного характера, выполняемых по договорам со сторонними организациями</v>
          </cell>
          <cell r="AZ4" t="str">
            <v>из камня, кирпича</v>
          </cell>
          <cell r="BA4" t="str">
            <v>Бюджетные</v>
          </cell>
          <cell r="BB4" t="str">
            <v>нужды котельных</v>
          </cell>
          <cell r="BC4" t="str">
            <v>организация-перепродавец</v>
          </cell>
          <cell r="BE4" t="str">
            <v>январь</v>
          </cell>
          <cell r="BF4" t="str">
            <v>однотрубные тепловые сети</v>
          </cell>
          <cell r="BG4" t="str">
            <v>подкачивающие насосы на подающих _x000D_
и обратных трубопроводах тепловых сетей</v>
          </cell>
          <cell r="BH4" t="str">
            <v>паровые</v>
          </cell>
          <cell r="BI4" t="str">
            <v>жилое</v>
          </cell>
          <cell r="BK4" t="str">
            <v>Земельные участки, предназначенные для размещения производственных и административных зданий, коммунального хозяйства, материально-технического снабжения, сбыта и заготовок</v>
          </cell>
          <cell r="BL4">
            <v>1.5</v>
          </cell>
          <cell r="BQ4" t="str">
            <v>холодная вода</v>
          </cell>
          <cell r="ED4" t="str">
            <v>Иное</v>
          </cell>
          <cell r="EH4" t="str">
            <v>Решение</v>
          </cell>
          <cell r="EI4" t="str">
            <v>Газ лимитный -природный 3 группа</v>
          </cell>
          <cell r="EM4">
            <v>2</v>
          </cell>
          <cell r="EN4" t="str">
            <v>поставляемой потребителю</v>
          </cell>
          <cell r="EQ4">
            <v>7</v>
          </cell>
          <cell r="ER4" t="str">
            <v>тыс.м3</v>
          </cell>
          <cell r="ES4" t="str">
            <v>Газ лимитный -природный 3 группа</v>
          </cell>
          <cell r="ET4" t="str">
            <v>100%</v>
          </cell>
          <cell r="EU4">
            <v>3</v>
          </cell>
          <cell r="EV4" t="str">
            <v>Сбыт</v>
          </cell>
        </row>
        <row r="5">
          <cell r="A5" t="str">
            <v>Белгородская область</v>
          </cell>
          <cell r="AA5" t="str">
            <v>покупка потерь</v>
          </cell>
          <cell r="AB5" t="str">
            <v>отборный пар от 2,5 до 7 кг/см2</v>
          </cell>
          <cell r="AF5" t="str">
            <v>Газ лимитный - природный 4 группа</v>
          </cell>
          <cell r="AG5" t="str">
            <v>тыс.м3</v>
          </cell>
          <cell r="AI5" t="str">
            <v>СН2</v>
          </cell>
          <cell r="AJ5" t="str">
            <v>СН2</v>
          </cell>
          <cell r="AL5" t="str">
            <v>Общепроизводственные расходы</v>
          </cell>
          <cell r="AP5" t="str">
            <v>нет, с правом открытия</v>
          </cell>
          <cell r="AQ5" t="str">
            <v>мазут</v>
          </cell>
          <cell r="AR5" t="str">
            <v>С 1990 Г. ПО 1997 Г. ВКЛЮЧИТЕЛЬНО</v>
          </cell>
          <cell r="AU5" t="str">
            <v>ВН</v>
          </cell>
          <cell r="AV5">
            <v>25</v>
          </cell>
          <cell r="AW5" t="str">
            <v>ЕНВД</v>
          </cell>
          <cell r="AX5" t="str">
            <v>Текущий ремонт</v>
          </cell>
          <cell r="AY5" t="str">
            <v>Расходы на оплату услуг связи</v>
          </cell>
          <cell r="AZ5" t="str">
            <v>из панелей, блоков</v>
          </cell>
          <cell r="BA5" t="str">
            <v>Прочие</v>
          </cell>
          <cell r="BB5" t="str">
            <v>хозяйственные нужды, за исключением нужд котельных</v>
          </cell>
          <cell r="BC5" t="str">
            <v>теплосетевая организация</v>
          </cell>
          <cell r="BE5" t="str">
            <v>февраль</v>
          </cell>
          <cell r="BF5" t="str">
            <v>двутрубные тепловые сети</v>
          </cell>
          <cell r="BG5" t="str">
            <v>подмешивающие насосы _x000D_
в тепловых сетях</v>
          </cell>
          <cell r="BH5" t="str">
            <v>генерирующие пар</v>
          </cell>
          <cell r="BI5" t="str">
            <v>нежилое</v>
          </cell>
          <cell r="BK5" t="str">
            <v>Эксплуатация объектов инженерной инфраструктуры жилищно-коммунального комплекса</v>
          </cell>
          <cell r="BL5">
            <v>0.01</v>
          </cell>
          <cell r="BQ5" t="str">
            <v>горячая вода</v>
          </cell>
          <cell r="EI5" t="str">
            <v>Газ лимитный -природный 4 группа</v>
          </cell>
          <cell r="EM5">
            <v>3</v>
          </cell>
          <cell r="EQ5">
            <v>5</v>
          </cell>
          <cell r="ER5" t="str">
            <v>тыс.м3</v>
          </cell>
          <cell r="ES5" t="str">
            <v>Газ лимитный -природный 4 группа</v>
          </cell>
          <cell r="EU5">
            <v>4</v>
          </cell>
        </row>
        <row r="6">
          <cell r="A6" t="str">
            <v>Брянская область</v>
          </cell>
          <cell r="AB6" t="str">
            <v>отборный пар от 7 до 13 кг/см2</v>
          </cell>
          <cell r="AF6" t="str">
            <v>Газ лимитный - природный 5 группа</v>
          </cell>
          <cell r="AG6" t="str">
            <v>тыс.м3</v>
          </cell>
          <cell r="AI6" t="str">
            <v>НН</v>
          </cell>
          <cell r="AJ6" t="str">
            <v>НН</v>
          </cell>
          <cell r="AL6" t="str">
            <v>Общехозяйственные расходы</v>
          </cell>
          <cell r="AP6" t="str">
            <v>есть, связь нежесткая</v>
          </cell>
          <cell r="AQ6" t="str">
            <v>уголь</v>
          </cell>
          <cell r="AR6" t="str">
            <v>С 1998 Г. ПО 2003 Г. ВКЛЮЧИТЕЛЬНО</v>
          </cell>
          <cell r="AU6" t="str">
            <v>СН1</v>
          </cell>
          <cell r="AV6">
            <v>37</v>
          </cell>
          <cell r="AW6" t="str">
            <v>УСН (Д-Р)</v>
          </cell>
          <cell r="AX6" t="str">
            <v>Регламентные работы</v>
          </cell>
          <cell r="AY6" t="str">
            <v>Расходы на оплату услуг вневедомственной охраны</v>
          </cell>
          <cell r="AZ6" t="str">
            <v>из дерева</v>
          </cell>
          <cell r="BB6" t="str">
            <v>на производство прочей продукции</v>
          </cell>
          <cell r="BE6" t="str">
            <v>март</v>
          </cell>
          <cell r="BF6" t="str">
            <v>трехтрубные тепловые сети</v>
          </cell>
          <cell r="BG6" t="str">
            <v>дренажные насосы</v>
          </cell>
          <cell r="BH6" t="str">
            <v>водогрейные</v>
          </cell>
          <cell r="BK6" t="str">
            <v>Удаление сточных вод и обработка твердых отходов</v>
          </cell>
          <cell r="BL6">
            <v>0.01</v>
          </cell>
          <cell r="EI6" t="str">
            <v>Газ лимитный -природный 5 группа</v>
          </cell>
          <cell r="EM6">
            <v>4</v>
          </cell>
          <cell r="EQ6">
            <v>0</v>
          </cell>
          <cell r="ER6" t="str">
            <v>тыс.м3</v>
          </cell>
          <cell r="ES6" t="str">
            <v>Газ лимитный -природный 5 группа</v>
          </cell>
          <cell r="EU6">
            <v>5</v>
          </cell>
        </row>
        <row r="7">
          <cell r="A7" t="str">
            <v>Владимирская область</v>
          </cell>
          <cell r="AB7" t="str">
            <v>отборный пар выше 13 кг/см2</v>
          </cell>
          <cell r="AF7" t="str">
            <v>Газ лимитный - природный 6 группа</v>
          </cell>
          <cell r="AG7" t="str">
            <v>тыс.м3</v>
          </cell>
          <cell r="AP7" t="str">
            <v>есть, связь жесткая</v>
          </cell>
          <cell r="AQ7" t="str">
            <v>нефть</v>
          </cell>
          <cell r="AR7" t="str">
            <v>В ПЕРИОД С 2004 г.</v>
          </cell>
          <cell r="AU7" t="str">
            <v>СН2</v>
          </cell>
          <cell r="AV7">
            <v>61</v>
          </cell>
          <cell r="AW7" t="str">
            <v>УСН (Д)</v>
          </cell>
          <cell r="AY7" t="str">
            <v>Расходы на оплату коммунальных услуг</v>
          </cell>
          <cell r="AZ7" t="str">
            <v>из смешанных и других материалов</v>
          </cell>
          <cell r="BB7" t="str">
            <v>прочие</v>
          </cell>
          <cell r="BE7" t="str">
            <v>апрель</v>
          </cell>
          <cell r="BF7" t="str">
            <v>четырехтрубные тепловые сети</v>
          </cell>
          <cell r="BG7" t="str">
            <v>насосы зарядки-разрядки баков-аккумуляторов, _x000D_
находящихся в тепловых сетях</v>
          </cell>
          <cell r="BH7" t="str">
            <v>иные</v>
          </cell>
          <cell r="BK7" t="str">
            <v>Сбор, очистка и распределение воды, в том числе гидротехнических очистных сооружений и сооружений водопроводно-канализационного хозяйства</v>
          </cell>
          <cell r="BL7">
            <v>0</v>
          </cell>
          <cell r="BQ7">
            <v>0.75</v>
          </cell>
          <cell r="EI7" t="str">
            <v>Газ лимитный -природный 6 группа</v>
          </cell>
          <cell r="EM7">
            <v>5</v>
          </cell>
          <cell r="ER7" t="str">
            <v>тыс.м3</v>
          </cell>
          <cell r="ES7" t="str">
            <v>Газ лимитный -природный 6 группа</v>
          </cell>
          <cell r="EU7">
            <v>6</v>
          </cell>
        </row>
        <row r="8">
          <cell r="A8" t="str">
            <v>Волгоградская область</v>
          </cell>
          <cell r="AF8" t="str">
            <v>Газ лимитный - природный 7 группа</v>
          </cell>
          <cell r="AG8" t="str">
            <v>тыс.м3</v>
          </cell>
          <cell r="AQ8" t="str">
            <v>дизельное топливо</v>
          </cell>
          <cell r="AU8" t="str">
            <v>НН</v>
          </cell>
          <cell r="AV8">
            <v>85</v>
          </cell>
          <cell r="AW8" t="str">
            <v>Физическое лицо</v>
          </cell>
          <cell r="AY8" t="str">
            <v xml:space="preserve">Расходы на оплату юридических, аудиторских и консультационных услуг </v>
          </cell>
          <cell r="BA8" t="str">
            <v>по прибору</v>
          </cell>
          <cell r="BC8" t="str">
            <v>по прибору учета</v>
          </cell>
          <cell r="BE8" t="str">
            <v>май</v>
          </cell>
          <cell r="BG8" t="str">
            <v>циркуляционные насосы отопления и _x000D_
горячего водоснабжения, а также насосы подпитки II контура отопления в центральных тепловых пунктах</v>
          </cell>
          <cell r="BI8" t="str">
            <v>Жилищный фонд</v>
          </cell>
          <cell r="BK8" t="str">
            <v>Земельные участки, занятые водными объектами</v>
          </cell>
          <cell r="BL8">
            <v>0.01</v>
          </cell>
          <cell r="BQ8">
            <v>1</v>
          </cell>
          <cell r="EI8" t="str">
            <v>Газ лимитный -природный 7 группа</v>
          </cell>
          <cell r="EM8">
            <v>6</v>
          </cell>
          <cell r="ER8" t="str">
            <v>тыс.м3</v>
          </cell>
          <cell r="ES8" t="str">
            <v>Газ лимитный -природный 7 группа</v>
          </cell>
          <cell r="EU8">
            <v>7</v>
          </cell>
        </row>
        <row r="9">
          <cell r="A9" t="str">
            <v>Вологодская область</v>
          </cell>
          <cell r="AF9" t="str">
            <v>Газ сверхлимитный - природный 1 группа</v>
          </cell>
          <cell r="AG9" t="str">
            <v>тыс.м3</v>
          </cell>
          <cell r="AQ9" t="str">
            <v>прочие виды топлива</v>
          </cell>
          <cell r="AV9">
            <v>121</v>
          </cell>
          <cell r="AX9" t="str">
            <v>Хозяйственный способ</v>
          </cell>
          <cell r="AY9" t="str">
            <v>Расходы на оплату других работ и услуг</v>
          </cell>
          <cell r="BA9" t="str">
            <v>расчетным методом (по нагрузке)</v>
          </cell>
          <cell r="BC9" t="str">
            <v>расчетным методом</v>
          </cell>
          <cell r="BE9" t="str">
            <v>июнь</v>
          </cell>
          <cell r="BI9" t="str">
            <v>Здания (часть здания) и сооружения учреждений образования</v>
          </cell>
          <cell r="BK9" t="str">
            <v>Земельные участки, предназначенные для искусственно созданных внутренних водных путей, причалов, пристаней, водных путей и трубопроводов</v>
          </cell>
          <cell r="BL9">
            <v>1.5</v>
          </cell>
          <cell r="BQ9">
            <v>1.25</v>
          </cell>
          <cell r="EI9" t="str">
            <v>Газ коммерческий</v>
          </cell>
          <cell r="EM9">
            <v>7</v>
          </cell>
          <cell r="ER9" t="str">
            <v>тыс.м3</v>
          </cell>
          <cell r="ES9" t="str">
            <v>Газ коммерческий</v>
          </cell>
          <cell r="EU9">
            <v>8</v>
          </cell>
        </row>
        <row r="10">
          <cell r="A10" t="str">
            <v>Воронежская область</v>
          </cell>
          <cell r="AF10" t="str">
            <v>Газ сверхлимитный - природный 2 группа</v>
          </cell>
          <cell r="AG10" t="str">
            <v>тыс.м3</v>
          </cell>
          <cell r="AP10" t="str">
            <v>нет, без права открытия</v>
          </cell>
          <cell r="AV10">
            <v>181</v>
          </cell>
          <cell r="AX10" t="str">
            <v>Подрядный способ</v>
          </cell>
          <cell r="AY10" t="str">
            <v>Расходы на обучение персонала</v>
          </cell>
          <cell r="AZ10" t="str">
            <v>до 1999 включительно</v>
          </cell>
          <cell r="BA10" t="str">
            <v>по нормативам в жилых домах</v>
          </cell>
          <cell r="BE10" t="str">
            <v>июль</v>
          </cell>
          <cell r="BF10">
            <v>15</v>
          </cell>
          <cell r="BH10" t="str">
            <v>природный газ</v>
          </cell>
          <cell r="BI10" t="str">
            <v>Здания (часть здания) и сооружения учреждений здравоохранения</v>
          </cell>
          <cell r="BK10" t="str">
            <v>Магистральных трубопроводов, линий связи и линий электропередачи, а также взаимосвязанные вспомогательные работы</v>
          </cell>
          <cell r="BL10">
            <v>0.01</v>
          </cell>
          <cell r="BQ10">
            <v>1.5</v>
          </cell>
          <cell r="EI10" t="str">
            <v>Газ сжиженный</v>
          </cell>
          <cell r="EM10">
            <v>8</v>
          </cell>
          <cell r="ER10" t="str">
            <v>тонн</v>
          </cell>
          <cell r="ES10" t="str">
            <v>Газ сжиженный</v>
          </cell>
          <cell r="EU10">
            <v>9</v>
          </cell>
        </row>
        <row r="11">
          <cell r="A11" t="str">
            <v>г.Байконур</v>
          </cell>
          <cell r="L11">
            <v>3</v>
          </cell>
          <cell r="AF11" t="str">
            <v>Газ сверхлимитный - природный 3 группа</v>
          </cell>
          <cell r="AG11" t="str">
            <v>тыс.м3</v>
          </cell>
          <cell r="AP11" t="str">
            <v>нет, с правом открытия</v>
          </cell>
          <cell r="AU11" t="str">
            <v>одноставочный</v>
          </cell>
          <cell r="AV11">
            <v>241</v>
          </cell>
          <cell r="AW11" t="str">
            <v>договор лизинга</v>
          </cell>
          <cell r="AY11" t="str">
            <v>Расходы на услуги банков</v>
          </cell>
          <cell r="AZ11" t="str">
            <v>после 1999</v>
          </cell>
          <cell r="BA11" t="str">
            <v>нет услуги</v>
          </cell>
          <cell r="BE11" t="str">
            <v>август</v>
          </cell>
          <cell r="BF11">
            <v>20</v>
          </cell>
          <cell r="BG11" t="str">
            <v>кожухотрубчатый</v>
          </cell>
          <cell r="BH11" t="str">
            <v>мазут</v>
          </cell>
          <cell r="BI11" t="str">
            <v>Здания (часть здания) и сооружения санаторно - курортных и оздоровительных учреждений, учреждений отдыха и туризма</v>
          </cell>
          <cell r="BK11" t="str">
            <v>Земельные участки улиц, проспектов, площадей, шоссе, аллей, бульваров, застав, переулков, проездов, тупиков</v>
          </cell>
          <cell r="BL11">
            <v>0.01</v>
          </cell>
          <cell r="EI11" t="str">
            <v>Мазут</v>
          </cell>
          <cell r="EM11">
            <v>9</v>
          </cell>
          <cell r="ER11" t="str">
            <v>тонн</v>
          </cell>
          <cell r="ES11" t="str">
            <v>Мазут</v>
          </cell>
        </row>
        <row r="12">
          <cell r="A12" t="str">
            <v>г. Москва</v>
          </cell>
          <cell r="L12">
            <v>4</v>
          </cell>
          <cell r="AF12" t="str">
            <v>Газ сверхлимитный - природный 4 группа</v>
          </cell>
          <cell r="AG12" t="str">
            <v>тыс.м3</v>
          </cell>
          <cell r="AP12" t="str">
            <v>есть</v>
          </cell>
          <cell r="AQ12" t="str">
            <v>вода</v>
          </cell>
          <cell r="AU12" t="str">
            <v>двухставочный</v>
          </cell>
          <cell r="AV12">
            <v>301</v>
          </cell>
          <cell r="AW12" t="str">
            <v>концессионное соглашение</v>
          </cell>
          <cell r="BB12" t="str">
            <v>на продувку котлов</v>
          </cell>
          <cell r="BE12" t="str">
            <v>сентябрь</v>
          </cell>
          <cell r="BF12">
            <v>25</v>
          </cell>
          <cell r="BG12" t="str">
            <v>труба в трубе</v>
          </cell>
          <cell r="BH12" t="str">
            <v>дизельное топливо</v>
          </cell>
          <cell r="BI12" t="str">
            <v>Здания (часть здания) и сооружения физкультурно - спортивных сооружений</v>
          </cell>
          <cell r="BK12" t="str">
            <v>Земельные участки, занятые водными объектами, изъятыми из оборота или ограниченными в обороте в соответствии с законодательством Российской Федерации</v>
          </cell>
          <cell r="BL12">
            <v>0.01</v>
          </cell>
          <cell r="BQ12">
            <v>0.75</v>
          </cell>
          <cell r="EI12" t="str">
            <v>Дизельное топливо</v>
          </cell>
          <cell r="EM12">
            <v>10</v>
          </cell>
          <cell r="ER12" t="str">
            <v>тонн</v>
          </cell>
          <cell r="ES12" t="str">
            <v>Дизельное топливо</v>
          </cell>
        </row>
        <row r="13">
          <cell r="A13" t="str">
            <v>г.Санкт-Петербург</v>
          </cell>
          <cell r="L13">
            <v>5</v>
          </cell>
          <cell r="AF13" t="str">
            <v>Газ сверхлимитный - природный 5 группа</v>
          </cell>
          <cell r="AG13" t="str">
            <v>тыс.м3</v>
          </cell>
          <cell r="AQ13" t="str">
            <v>пар</v>
          </cell>
          <cell r="AV13">
            <v>361</v>
          </cell>
          <cell r="AW13" t="str">
            <v>договор аренды</v>
          </cell>
          <cell r="BB13" t="str">
            <v xml:space="preserve">на растопку котлов </v>
          </cell>
          <cell r="BE13" t="str">
            <v>октябрь</v>
          </cell>
          <cell r="BF13">
            <v>32</v>
          </cell>
          <cell r="BG13" t="str">
            <v>с плавающей _x000D_
головкой</v>
          </cell>
          <cell r="BH13" t="str">
            <v>электрическая энергия</v>
          </cell>
          <cell r="BI13" t="str">
            <v>Здания (часть здания) и сооружения культуры и искусства, церковные здания</v>
          </cell>
          <cell r="BK13" t="str">
            <v>Земельные участки под полосами отвода водоемов, каналов и коллекторов, набережные</v>
          </cell>
          <cell r="BL13">
            <v>0.01</v>
          </cell>
          <cell r="BQ13">
            <v>1</v>
          </cell>
          <cell r="EI13" t="str">
            <v>Электроэнергия</v>
          </cell>
          <cell r="EM13">
            <v>11</v>
          </cell>
          <cell r="ER13" t="str">
            <v>тыс.кВт*ч</v>
          </cell>
          <cell r="ES13" t="str">
            <v>Электроэнергия</v>
          </cell>
        </row>
        <row r="14">
          <cell r="A14" t="str">
            <v>г.Севастополь</v>
          </cell>
          <cell r="L14">
            <v>6</v>
          </cell>
          <cell r="AF14" t="str">
            <v>Газ сверхлимитный - природный 6 группа</v>
          </cell>
          <cell r="AG14" t="str">
            <v>тыс.м3</v>
          </cell>
          <cell r="AQ14" t="str">
            <v>вода и пар</v>
          </cell>
          <cell r="AZ14" t="str">
            <v>по прибору</v>
          </cell>
          <cell r="BA14" t="str">
            <v>ГВС закрытая система</v>
          </cell>
          <cell r="BB14" t="str">
            <v>на химводоподготовку и деаэрацию</v>
          </cell>
          <cell r="BE14" t="str">
            <v>ноябрь</v>
          </cell>
          <cell r="BF14">
            <v>40</v>
          </cell>
          <cell r="BG14" t="str">
            <v>пароподогреватели</v>
          </cell>
          <cell r="BH14" t="str">
            <v>уголь</v>
          </cell>
          <cell r="BI14" t="str">
            <v>Здания и сооружения торговли</v>
          </cell>
          <cell r="EI14" t="str">
            <v>Биогаз</v>
          </cell>
          <cell r="EM14">
            <v>12</v>
          </cell>
          <cell r="ER14" t="str">
            <v>тыс.м3</v>
          </cell>
          <cell r="ES14" t="str">
            <v>Биогаз</v>
          </cell>
        </row>
        <row r="15">
          <cell r="A15" t="str">
            <v>Еврейская автономная область</v>
          </cell>
          <cell r="L15">
            <v>7</v>
          </cell>
          <cell r="AF15" t="str">
            <v>Газ сверхлимитный - природный 7 группа</v>
          </cell>
          <cell r="AG15" t="str">
            <v>тыс.м3</v>
          </cell>
          <cell r="AP15" t="str">
            <v>нет</v>
          </cell>
          <cell r="AU15" t="str">
            <v>рабочее</v>
          </cell>
          <cell r="AZ15" t="str">
            <v>без прибора</v>
          </cell>
          <cell r="BA15" t="str">
            <v>ГВС открытая система</v>
          </cell>
          <cell r="BB15" t="str">
            <v>на отопление помещения котельной</v>
          </cell>
          <cell r="BE15" t="str">
            <v>декабрь</v>
          </cell>
          <cell r="BF15">
            <v>50</v>
          </cell>
          <cell r="BG15" t="str">
            <v>пластинчатый</v>
          </cell>
          <cell r="BH15" t="str">
            <v>древесина</v>
          </cell>
          <cell r="BI15" t="str">
            <v>Здания (часть здания) и сооружения общественного питания</v>
          </cell>
          <cell r="BK15" t="str">
            <v>частная собственность</v>
          </cell>
          <cell r="BQ15">
            <v>1.02</v>
          </cell>
          <cell r="EI15" t="str">
            <v>ТБО</v>
          </cell>
          <cell r="EM15">
            <v>13</v>
          </cell>
          <cell r="ER15" t="str">
            <v>тонн</v>
          </cell>
          <cell r="ES15" t="str">
            <v>ТБО</v>
          </cell>
        </row>
        <row r="16">
          <cell r="A16" t="str">
            <v>Забайкальский край</v>
          </cell>
          <cell r="AF16" t="str">
            <v>Газ коммерческий</v>
          </cell>
          <cell r="AG16" t="str">
            <v>тыс.м3</v>
          </cell>
          <cell r="AP16" t="str">
            <v>есть</v>
          </cell>
          <cell r="AU16" t="str">
            <v>ремонт</v>
          </cell>
          <cell r="AV16" t="str">
            <v>движимое</v>
          </cell>
          <cell r="AW16" t="str">
            <v>Аренда</v>
          </cell>
          <cell r="AZ16" t="str">
            <v>нет услуги</v>
          </cell>
          <cell r="BA16" t="str">
            <v>ГВС производится потребителем самостоятельно</v>
          </cell>
          <cell r="BB16" t="str">
            <v>хозяйственно-бытовые</v>
          </cell>
          <cell r="BF16">
            <v>65</v>
          </cell>
          <cell r="BI16" t="str">
            <v>Здания (часть здания) и сооружения коммунально - бытового обслуживания</v>
          </cell>
          <cell r="BK16" t="str">
            <v>муниципальная собственнность</v>
          </cell>
          <cell r="BQ16">
            <v>1.04</v>
          </cell>
          <cell r="EI16" t="str">
            <v>Прочие виды топлива</v>
          </cell>
          <cell r="EM16">
            <v>14</v>
          </cell>
          <cell r="ER16" t="str">
            <v xml:space="preserve"> </v>
          </cell>
          <cell r="ES16" t="str">
            <v>Прочие виды топлива</v>
          </cell>
        </row>
        <row r="17">
          <cell r="A17" t="str">
            <v>Ивановская область</v>
          </cell>
          <cell r="AF17" t="str">
            <v>Газ доменный</v>
          </cell>
          <cell r="AG17" t="str">
            <v>тыс.м3</v>
          </cell>
          <cell r="AQ17" t="str">
            <v>отопление и ГВС</v>
          </cell>
          <cell r="AU17" t="str">
            <v>резерв</v>
          </cell>
          <cell r="AV17" t="str">
            <v>недвижимое</v>
          </cell>
          <cell r="AW17" t="str">
            <v>Лизинг</v>
          </cell>
          <cell r="BA17" t="str">
            <v>ГВС на объекте потребления отсутствует</v>
          </cell>
          <cell r="BB17" t="str">
            <v>на мазутное хозяйство</v>
          </cell>
          <cell r="BF17">
            <v>80</v>
          </cell>
          <cell r="BI17" t="str">
            <v>Здания (часть здания) и сооружения организаций и учреждений управления</v>
          </cell>
          <cell r="BK17" t="str">
            <v>федеральная собственность</v>
          </cell>
          <cell r="BQ17">
            <v>1.08</v>
          </cell>
          <cell r="EI17" t="str">
            <v>Газовый конденсат</v>
          </cell>
          <cell r="EM17">
            <v>15</v>
          </cell>
          <cell r="ER17" t="str">
            <v>тонн</v>
          </cell>
          <cell r="ES17" t="str">
            <v>Газовый конденсат</v>
          </cell>
        </row>
        <row r="18">
          <cell r="A18" t="str">
            <v>Иркутская область</v>
          </cell>
          <cell r="AF18" t="str">
            <v>Газ коксовый</v>
          </cell>
          <cell r="AG18" t="str">
            <v>тыс.м3</v>
          </cell>
          <cell r="AQ18" t="str">
            <v>только ГВС</v>
          </cell>
          <cell r="BB18" t="str">
            <v>прочие нужды</v>
          </cell>
          <cell r="BF18">
            <v>100</v>
          </cell>
          <cell r="BI18" t="str">
            <v>Здания (часть здания) и сооружения кредитно - финансовых учреждений</v>
          </cell>
          <cell r="BK18" t="str">
            <v>собственность субъекта РФ</v>
          </cell>
          <cell r="EM18">
            <v>16</v>
          </cell>
        </row>
        <row r="19">
          <cell r="A19" t="str">
            <v>Кабардино-Балкарская республика</v>
          </cell>
          <cell r="AF19" t="str">
            <v>Газ нефтяной (попутный)</v>
          </cell>
          <cell r="AG19" t="str">
            <v>тыс.м3</v>
          </cell>
          <cell r="AP19" t="str">
            <v>нет, без права открытия</v>
          </cell>
          <cell r="AQ19" t="str">
            <v>только отопление</v>
          </cell>
          <cell r="AZ19" t="str">
            <v>ГВС закрытая система</v>
          </cell>
          <cell r="BF19">
            <v>125</v>
          </cell>
          <cell r="BI19" t="str">
            <v>Здания (часть здания) и сооружения проектных и научных организаций</v>
          </cell>
          <cell r="BK19" t="str">
            <v>постоянное (бессрочное) землепользование</v>
          </cell>
          <cell r="EM19">
            <v>17</v>
          </cell>
        </row>
        <row r="20">
          <cell r="A20" t="str">
            <v>Калининградская область</v>
          </cell>
          <cell r="AF20" t="str">
            <v>Газ сухой отбензиненный</v>
          </cell>
          <cell r="AG20" t="str">
            <v>тыс.м3</v>
          </cell>
          <cell r="AP20" t="str">
            <v>нет, с правом открытия</v>
          </cell>
          <cell r="AU20" t="str">
            <v>Собственность</v>
          </cell>
          <cell r="AV20" t="str">
            <v>Собственность</v>
          </cell>
          <cell r="AW20" t="str">
            <v>Здания и сооружения</v>
          </cell>
          <cell r="AZ20" t="str">
            <v>ГВС открытая система</v>
          </cell>
          <cell r="BA20" t="str">
            <v>прибора на ГВС нет</v>
          </cell>
          <cell r="BF20">
            <v>150</v>
          </cell>
          <cell r="BI20" t="str">
            <v>Здания (часть здания) и сооружения производственного назначения: помещения цехов, производственных лабораторий, отделов, вспомогательных производственных помещений, производственных складов, испытательных стендов, опытных полигонов и др.</v>
          </cell>
          <cell r="BK20" t="str">
            <v>безвозмездное землепользование</v>
          </cell>
          <cell r="EM20">
            <v>18</v>
          </cell>
        </row>
        <row r="21">
          <cell r="A21" t="str">
            <v>Калужская область</v>
          </cell>
          <cell r="AF21" t="str">
            <v>Газовый конденсат</v>
          </cell>
          <cell r="AG21" t="str">
            <v>тнт</v>
          </cell>
          <cell r="AP21" t="str">
            <v>есть, для организации только жёлтые столбцы</v>
          </cell>
          <cell r="AU21" t="str">
            <v>Аренда</v>
          </cell>
          <cell r="AV21" t="str">
            <v>Хозяйственное ведение</v>
          </cell>
          <cell r="AW21" t="str">
            <v>Передаточные устройства</v>
          </cell>
          <cell r="AZ21" t="str">
            <v>ГВС производится в доме</v>
          </cell>
          <cell r="BA21" t="str">
            <v>есть прибор на ГВС без тепловычислителя</v>
          </cell>
          <cell r="BB21" t="str">
            <v>на коллекторах источника тепловой энергии</v>
          </cell>
          <cell r="BD21" t="str">
            <v>на тепловую энергию</v>
          </cell>
          <cell r="BF21">
            <v>175</v>
          </cell>
          <cell r="BI21" t="str">
            <v>Складские здания (часть здания) и сооружения</v>
          </cell>
          <cell r="BK21" t="str">
            <v>пожизненно наследуемое землевладение</v>
          </cell>
          <cell r="EM21">
            <v>19</v>
          </cell>
        </row>
        <row r="22">
          <cell r="A22" t="str">
            <v>Камчатский край</v>
          </cell>
          <cell r="AF22" t="str">
            <v>Газ сжиженный</v>
          </cell>
          <cell r="AG22" t="str">
            <v>тнт</v>
          </cell>
          <cell r="AP22" t="str">
            <v>есть</v>
          </cell>
          <cell r="AU22" t="str">
            <v>Хозяйственное ведение</v>
          </cell>
          <cell r="AV22" t="str">
            <v>Оперативное управление</v>
          </cell>
          <cell r="AW22" t="str">
            <v>Машины и оборудование</v>
          </cell>
          <cell r="AZ22" t="str">
            <v>В доме нет ГВС</v>
          </cell>
          <cell r="BA22" t="str">
            <v>есть прибор на ГВС с тепловычислителем</v>
          </cell>
          <cell r="BB22" t="str">
            <v>через тепловую сеть</v>
          </cell>
          <cell r="BD22" t="str">
            <v>на теплоноситель</v>
          </cell>
          <cell r="BF22">
            <v>200</v>
          </cell>
          <cell r="BI22" t="str">
            <v>Садовые и дачные дома и сооружения, включая хозяйственные постройки и сооружения.</v>
          </cell>
          <cell r="BK22" t="str">
            <v>аренда</v>
          </cell>
          <cell r="EM22">
            <v>20</v>
          </cell>
        </row>
        <row r="23">
          <cell r="A23" t="str">
            <v>Карачаево-Черкесская республика</v>
          </cell>
          <cell r="L23" t="str">
            <v>1 10 51 | Полные товарищества</v>
          </cell>
          <cell r="AF23" t="str">
            <v>Дизельное топливо - А (арктическое)</v>
          </cell>
          <cell r="AG23" t="str">
            <v>тнт</v>
          </cell>
          <cell r="AU23" t="str">
            <v>Оперативное управление</v>
          </cell>
          <cell r="AV23" t="str">
            <v>Концессионное соглашение</v>
          </cell>
          <cell r="AW23" t="str">
            <v>Транспорт</v>
          </cell>
          <cell r="BD23" t="str">
            <v>плата за услуги по поддержанию резервной тепловой мощности</v>
          </cell>
          <cell r="BF23">
            <v>250</v>
          </cell>
          <cell r="BI23" t="str">
            <v>Объекты незавершенного строительства: здания, сооружения и помещения, находящиеся в объектах, строительство которых не закончено</v>
          </cell>
          <cell r="BK23" t="str">
            <v>субаренда</v>
          </cell>
          <cell r="EM23">
            <v>21</v>
          </cell>
        </row>
        <row r="24">
          <cell r="A24" t="str">
            <v>Кемеровская область</v>
          </cell>
          <cell r="L24" t="str">
            <v>1 10 64 | Товарищества на вере (коммандитные товарищества)</v>
          </cell>
          <cell r="AF24" t="str">
            <v>Дизельное топливо - З (зимнее)</v>
          </cell>
          <cell r="AG24" t="str">
            <v>тнт</v>
          </cell>
          <cell r="AU24" t="str">
            <v>Безвозмездное пользование</v>
          </cell>
          <cell r="AV24" t="str">
            <v>Доверительное управление имуществом</v>
          </cell>
          <cell r="AW24" t="str">
            <v>Прочее</v>
          </cell>
          <cell r="BF24">
            <v>300</v>
          </cell>
          <cell r="EM24">
            <v>22</v>
          </cell>
        </row>
        <row r="25">
          <cell r="A25" t="str">
            <v>Кировская область</v>
          </cell>
          <cell r="L25" t="str">
            <v>1 22 00 | Акционерное общество</v>
          </cell>
          <cell r="AF25" t="str">
            <v>Дизельное топливо - Л (летнее)</v>
          </cell>
          <cell r="AG25" t="str">
            <v>тнт</v>
          </cell>
          <cell r="AP25" t="str">
            <v>связи нет</v>
          </cell>
          <cell r="AU25" t="str">
            <v>Концессионное соглашение</v>
          </cell>
          <cell r="AV25" t="str">
            <v>Возмездное оказание услуг</v>
          </cell>
          <cell r="AZ25" t="str">
            <v>ОДПУ на ГВС нет</v>
          </cell>
          <cell r="BF25">
            <v>350</v>
          </cell>
          <cell r="BK25" t="str">
            <v>земли сельскохозяйственного назначения</v>
          </cell>
          <cell r="EM25">
            <v>23</v>
          </cell>
        </row>
        <row r="26">
          <cell r="A26" t="str">
            <v>Костромская область</v>
          </cell>
          <cell r="L26" t="str">
            <v>1 22 47 | Публичные акционерные общества</v>
          </cell>
          <cell r="AF26" t="str">
            <v>Дизельное топливо - Е (межсезонное)</v>
          </cell>
          <cell r="AG26" t="str">
            <v>тнт</v>
          </cell>
          <cell r="AP26" t="str">
            <v>Амортизация, связь нежесткая</v>
          </cell>
          <cell r="AU26" t="str">
            <v>Лизинг</v>
          </cell>
          <cell r="AZ26" t="str">
            <v>есть ОДПУ на ГВС без тепловычислителя</v>
          </cell>
          <cell r="BF26">
            <v>400</v>
          </cell>
          <cell r="BK26" t="str">
            <v>земли населенных пунктов</v>
          </cell>
          <cell r="EM26">
            <v>24</v>
          </cell>
        </row>
        <row r="27">
          <cell r="A27" t="str">
            <v>Краснодарский край</v>
          </cell>
          <cell r="L27" t="str">
            <v>1 22 67 | Непубличные акционерные общества</v>
          </cell>
          <cell r="AF27" t="str">
            <v>Мазут - М-40</v>
          </cell>
          <cell r="AG27" t="str">
            <v>тнт</v>
          </cell>
          <cell r="AP27" t="str">
            <v>Амортизация, связь жесткая</v>
          </cell>
          <cell r="AU27" t="str">
            <v>Доверительное управление имуществом</v>
          </cell>
          <cell r="AZ27" t="str">
            <v>есть ОДПУ на ГВС с тепловычислителем</v>
          </cell>
          <cell r="BF27">
            <v>450</v>
          </cell>
          <cell r="BK27" t="str">
            <v>земли промышленности, энергетики, транспорта, связи, радиовещания, телевидения, информатики, земли для обеспечения космической деятельности, земли обороны, безопасности и земли иного специального назначения</v>
          </cell>
          <cell r="EM27">
            <v>25</v>
          </cell>
        </row>
        <row r="28">
          <cell r="A28" t="str">
            <v>Красноярский край</v>
          </cell>
          <cell r="L28" t="str">
            <v>1 23 00 | Общества с ограниченной ответственностью</v>
          </cell>
          <cell r="AF28" t="str">
            <v>Мазут - М-100</v>
          </cell>
          <cell r="AG28" t="str">
            <v>тнт</v>
          </cell>
          <cell r="AP28" t="str">
            <v>П.4.10, связь нежесткая</v>
          </cell>
          <cell r="AU28" t="str">
            <v>Бесхозяйный объект</v>
          </cell>
          <cell r="AV28" t="str">
            <v>Здания</v>
          </cell>
          <cell r="BF28">
            <v>500</v>
          </cell>
          <cell r="BK28" t="str">
            <v>земли особо охраняемых территорий и объектов</v>
          </cell>
          <cell r="EM28">
            <v>26</v>
          </cell>
        </row>
        <row r="29">
          <cell r="A29" t="str">
            <v>Курганская область</v>
          </cell>
          <cell r="L29" t="str">
            <v>1 30 00 | Хозяйственные партнерства</v>
          </cell>
          <cell r="AF29" t="str">
            <v>Мазут - М-200</v>
          </cell>
          <cell r="AG29" t="str">
            <v>тнт</v>
          </cell>
          <cell r="AP29" t="str">
            <v>П.4.10, связь жесткая</v>
          </cell>
          <cell r="AU29" t="str">
            <v>Возмездное оказание услуг</v>
          </cell>
          <cell r="AV29" t="str">
            <v>Сооружения</v>
          </cell>
          <cell r="BB29" t="str">
            <v>Производственное</v>
          </cell>
          <cell r="BF29">
            <v>600</v>
          </cell>
          <cell r="BK29" t="str">
            <v>земли лесного фонда</v>
          </cell>
          <cell r="EM29">
            <v>27</v>
          </cell>
        </row>
        <row r="30">
          <cell r="A30" t="str">
            <v>Курская область</v>
          </cell>
          <cell r="L30" t="str">
            <v>1 41 53 | Сельскохозяйственные артели (колхозы)</v>
          </cell>
          <cell r="AF30" t="str">
            <v>Мазут - мазут марки "Т"</v>
          </cell>
          <cell r="AG30" t="str">
            <v>тнт</v>
          </cell>
          <cell r="AV30" t="str">
            <v>Передаточные устройства</v>
          </cell>
          <cell r="BB30" t="str">
            <v>Административное</v>
          </cell>
          <cell r="BF30">
            <v>700</v>
          </cell>
          <cell r="BK30" t="str">
            <v>земли водного фонда</v>
          </cell>
          <cell r="EM30">
            <v>28</v>
          </cell>
        </row>
        <row r="31">
          <cell r="A31" t="str">
            <v>Ленинградская область</v>
          </cell>
          <cell r="L31" t="str">
            <v>1 41 54 | Рыболовецкие артели (колхозы)</v>
          </cell>
          <cell r="AF31" t="str">
            <v>Мазут - Ф-5</v>
          </cell>
          <cell r="AG31" t="str">
            <v>тнт</v>
          </cell>
          <cell r="AV31" t="str">
            <v>Силовые машины</v>
          </cell>
          <cell r="BB31" t="str">
            <v>Цеховое</v>
          </cell>
          <cell r="BF31">
            <v>800</v>
          </cell>
          <cell r="BK31" t="str">
            <v>земли запаса</v>
          </cell>
          <cell r="EM31">
            <v>29</v>
          </cell>
        </row>
        <row r="32">
          <cell r="AU32" t="str">
            <v>АО "МОСЭНЕРГОСБЫТ" :: 7736520080 :: 773601001</v>
          </cell>
        </row>
        <row r="33">
          <cell r="A33" t="str">
            <v>Липецкая область</v>
          </cell>
          <cell r="L33" t="str">
            <v>1 41 55 | Кооперативные хозяйства (коопхозы)</v>
          </cell>
          <cell r="AF33" t="str">
            <v>Мазут - Ф-12</v>
          </cell>
          <cell r="AG33" t="str">
            <v>тнт</v>
          </cell>
          <cell r="AV33" t="str">
            <v>Рабочие машины</v>
          </cell>
          <cell r="BB33" t="str">
            <v>Вспомогательное производство</v>
          </cell>
          <cell r="BF33">
            <v>900</v>
          </cell>
          <cell r="EM33">
            <v>30</v>
          </cell>
        </row>
        <row r="34">
          <cell r="A34" t="str">
            <v>Магаданская область</v>
          </cell>
          <cell r="L34" t="str">
            <v>1 42 00 | Производственные кооперативы (кроме сельскохозяйственных производственных кооперативов)</v>
          </cell>
          <cell r="AF34" t="str">
            <v>Нефть</v>
          </cell>
          <cell r="AG34" t="str">
            <v>тнт</v>
          </cell>
          <cell r="AV34" t="str">
            <v>Приборы и лаборат. оборудование</v>
          </cell>
          <cell r="BB34" t="str">
            <v>Непроизводственное</v>
          </cell>
          <cell r="BF34">
            <v>1000</v>
          </cell>
          <cell r="EM34">
            <v>31</v>
          </cell>
        </row>
        <row r="35">
          <cell r="A35" t="str">
            <v>Московская область</v>
          </cell>
          <cell r="L35" t="str">
            <v>1 53 00 | Крестьянские (фермерские) хозяйства</v>
          </cell>
          <cell r="Z35" t="str">
            <v>индивидуальный тепловой пункт (ИТП)</v>
          </cell>
          <cell r="AF35" t="str">
            <v>Уголь антрацит</v>
          </cell>
          <cell r="AG35" t="str">
            <v>тнт</v>
          </cell>
          <cell r="AV35" t="str">
            <v>Вычислительная техника</v>
          </cell>
          <cell r="BF35">
            <v>1100</v>
          </cell>
          <cell r="EM35">
            <v>32</v>
          </cell>
        </row>
        <row r="36">
          <cell r="A36" t="str">
            <v>Мурманская область</v>
          </cell>
          <cell r="L36" t="str">
            <v>1 90 00 | Прочие юридические лица, являющиеся коммерческими организациями</v>
          </cell>
          <cell r="Z36" t="str">
            <v>центральный тепловой пункт (ЦТП)</v>
          </cell>
          <cell r="AF36" t="str">
            <v>Уголь бурый</v>
          </cell>
          <cell r="AG36" t="str">
            <v>тнт</v>
          </cell>
          <cell r="AV36" t="str">
            <v>Прочие машины</v>
          </cell>
          <cell r="BF36">
            <v>1200</v>
          </cell>
          <cell r="EM36">
            <v>33</v>
          </cell>
        </row>
        <row r="37">
          <cell r="A37" t="str">
            <v>Ненецкий автономный округ</v>
          </cell>
          <cell r="L37" t="str">
            <v>2 01 01 | Гаражные и гаражно-строительные кооперативы</v>
          </cell>
          <cell r="Z37" t="str">
            <v>блочный тепловой пункт (БТП)</v>
          </cell>
          <cell r="AF37" t="str">
            <v>Уголь газовый</v>
          </cell>
          <cell r="AG37" t="str">
            <v>тнт</v>
          </cell>
          <cell r="AV37" t="str">
            <v>Транспортные средства</v>
          </cell>
          <cell r="BF37">
            <v>1400</v>
          </cell>
          <cell r="EM37">
            <v>34</v>
          </cell>
        </row>
        <row r="38">
          <cell r="A38" t="str">
            <v>Нижегородская область</v>
          </cell>
          <cell r="L38" t="str">
            <v>2 01 02 | Жилищные или жилищно-строительные кооперативы</v>
          </cell>
          <cell r="Z38" t="str">
            <v>Иное</v>
          </cell>
          <cell r="AF38" t="str">
            <v>Уголь длиннопламенный</v>
          </cell>
          <cell r="AG38" t="str">
            <v>тнт</v>
          </cell>
          <cell r="AV38" t="str">
            <v>Инструмент</v>
          </cell>
          <cell r="EM38">
            <v>35</v>
          </cell>
        </row>
        <row r="39">
          <cell r="A39" t="str">
            <v>Новгородская область</v>
          </cell>
          <cell r="L39" t="str">
            <v>2 01 03 | Жилищные накопительные кооперативы</v>
          </cell>
          <cell r="AF39" t="str">
            <v>Уголь жирный</v>
          </cell>
          <cell r="AG39" t="str">
            <v>тнт</v>
          </cell>
          <cell r="AV39" t="str">
            <v>Производственный инвентарь</v>
          </cell>
          <cell r="EM39">
            <v>36</v>
          </cell>
        </row>
        <row r="40">
          <cell r="A40" t="str">
            <v>Новосибирская область</v>
          </cell>
          <cell r="L40" t="str">
            <v>2 01 04 | Кредитные потребительские кооперативы</v>
          </cell>
          <cell r="AF40" t="str">
            <v>Уголь коксовый</v>
          </cell>
          <cell r="AG40" t="str">
            <v>тнт</v>
          </cell>
          <cell r="AV40" t="str">
            <v>Прочие основные производственные фонды</v>
          </cell>
          <cell r="BF40" t="str">
            <v>в помещении</v>
          </cell>
          <cell r="EM40">
            <v>37</v>
          </cell>
        </row>
        <row r="41">
          <cell r="A41" t="str">
            <v>Омская область</v>
          </cell>
          <cell r="L41" t="str">
            <v>2 01 05 | Кредитные потребительские кооперативы граждан</v>
          </cell>
          <cell r="AF41" t="str">
            <v>Уголь отощённо-спекающийся</v>
          </cell>
          <cell r="AG41" t="str">
            <v>тнт</v>
          </cell>
          <cell r="BF41" t="str">
            <v>подземная бесканальная</v>
          </cell>
          <cell r="EM41">
            <v>38</v>
          </cell>
        </row>
        <row r="42">
          <cell r="A42" t="str">
            <v>Оренбургская область</v>
          </cell>
          <cell r="L42" t="str">
            <v>2 01 06 | Кредитные кооперативы второго уровня</v>
          </cell>
          <cell r="AF42" t="str">
            <v>Уголь слабоспекающийся</v>
          </cell>
          <cell r="AG42" t="str">
            <v>тнт</v>
          </cell>
          <cell r="BF42" t="str">
            <v>подземная в проходном канале</v>
          </cell>
          <cell r="EM42">
            <v>39</v>
          </cell>
        </row>
        <row r="43">
          <cell r="A43" t="str">
            <v>Орловская область</v>
          </cell>
          <cell r="L43" t="str">
            <v>2 01 07 | Потребительские общества</v>
          </cell>
          <cell r="Z43" t="str">
            <v>Автономная модульная котельная</v>
          </cell>
          <cell r="AF43" t="str">
            <v>Уголь тощий</v>
          </cell>
          <cell r="AG43" t="str">
            <v>тнт</v>
          </cell>
          <cell r="BF43" t="str">
            <v>подземная в непроходном канале</v>
          </cell>
          <cell r="EM43">
            <v>40</v>
          </cell>
        </row>
        <row r="44">
          <cell r="A44" t="str">
            <v>Пензенская область</v>
          </cell>
          <cell r="L44" t="str">
            <v>2 01 08 | Общества взаимного страхования</v>
          </cell>
          <cell r="Z44" t="str">
            <v>Блочная модульная котельная</v>
          </cell>
          <cell r="AF44" t="str">
            <v>Энергия</v>
          </cell>
          <cell r="AG44" t="str">
            <v>тыс.кВт*ч</v>
          </cell>
          <cell r="BF44" t="str">
            <v>надземная</v>
          </cell>
          <cell r="EM44">
            <v>41</v>
          </cell>
        </row>
        <row r="45">
          <cell r="A45" t="str">
            <v>Пермский край</v>
          </cell>
          <cell r="L45" t="str">
            <v>2 01 09 | Сельскохозяйственные потребительские перерабатывающие кооперативы</v>
          </cell>
          <cell r="Z45" t="str">
            <v>ТЭЦ (теплоэлектроцентраль)</v>
          </cell>
          <cell r="AF45" t="str">
            <v>Заявленная мощность</v>
          </cell>
          <cell r="AG45" t="str">
            <v>МВт</v>
          </cell>
          <cell r="BD45" t="str">
            <v>потребителям</v>
          </cell>
          <cell r="EM45">
            <v>42</v>
          </cell>
        </row>
        <row r="46">
          <cell r="A46" t="str">
            <v>Приморский край</v>
          </cell>
          <cell r="L46" t="str">
            <v>2 01 10 | Сельскохозяйственные потребительские сбытовые (торговые) кооперативы</v>
          </cell>
          <cell r="Z46" t="str">
            <v>ТЭС (тепловая электростанция)</v>
          </cell>
          <cell r="AF46" t="str">
            <v>Уголь древесный</v>
          </cell>
          <cell r="AG46" t="str">
            <v>тнт</v>
          </cell>
          <cell r="BD46" t="str">
            <v>другим теплоснабжающим организациям</v>
          </cell>
          <cell r="EM46">
            <v>43</v>
          </cell>
        </row>
        <row r="47">
          <cell r="A47" t="str">
            <v>Псковская область</v>
          </cell>
          <cell r="L47" t="str">
            <v>2 01 11 | Сельскохозяйственные потребительские обслуживающие кооперативы</v>
          </cell>
          <cell r="Z47" t="str">
            <v>РТС (районные тепловые сети)</v>
          </cell>
          <cell r="AF47" t="str">
            <v>Дрова</v>
          </cell>
          <cell r="AG47" t="str">
            <v>тнт</v>
          </cell>
          <cell r="BD47" t="str">
            <v>отдельные категории (группы) социально значимых потребителей</v>
          </cell>
          <cell r="BF47" t="str">
            <v>общий</v>
          </cell>
          <cell r="EM47">
            <v>44</v>
          </cell>
        </row>
        <row r="48">
          <cell r="A48" t="str">
            <v>Республика Адыгея</v>
          </cell>
          <cell r="L48" t="str">
            <v>2 01 12 | Сельскохозяйственные потребительские снабженческие кооперативы</v>
          </cell>
          <cell r="Z48" t="str">
            <v>КТС (квартальные тепловые сети)</v>
          </cell>
          <cell r="AF48" t="str">
            <v>Пеллеты</v>
          </cell>
          <cell r="AG48" t="str">
            <v>тнт</v>
          </cell>
          <cell r="BF48" t="str">
            <v>отопление</v>
          </cell>
          <cell r="EM48">
            <v>45</v>
          </cell>
        </row>
        <row r="49">
          <cell r="A49" t="str">
            <v>Республика Алтай</v>
          </cell>
          <cell r="L49" t="str">
            <v>2 01 15 | Сельскохозяйственные потребительские животноводческие кооперативы</v>
          </cell>
          <cell r="Z49" t="str">
            <v>Иное</v>
          </cell>
          <cell r="AF49" t="str">
            <v>Опилки</v>
          </cell>
          <cell r="AG49" t="str">
            <v>тнт</v>
          </cell>
          <cell r="BF49" t="str">
            <v>ГВС</v>
          </cell>
          <cell r="EM49">
            <v>46</v>
          </cell>
        </row>
        <row r="50">
          <cell r="A50" t="str">
            <v>Республика Башкортостан</v>
          </cell>
          <cell r="L50" t="str">
            <v>2 01 16 | Сельскохозяйственные потребительские растениеводческие кооперативы</v>
          </cell>
          <cell r="AF50" t="str">
            <v>Торф</v>
          </cell>
          <cell r="AG50" t="str">
            <v>тнт</v>
          </cell>
          <cell r="BD50" t="str">
            <v>на коллекторах источников (котельных) тепловой энергии</v>
          </cell>
          <cell r="BF50" t="str">
            <v>вентиляция</v>
          </cell>
          <cell r="EM50">
            <v>47</v>
          </cell>
        </row>
        <row r="51">
          <cell r="A51" t="str">
            <v>Республика Бурятия</v>
          </cell>
          <cell r="L51" t="str">
            <v>2 01 21 | Фонды проката</v>
          </cell>
          <cell r="AF51" t="str">
            <v>Сланцы</v>
          </cell>
          <cell r="AG51" t="str">
            <v>тнт</v>
          </cell>
          <cell r="BD51" t="str">
            <v>от источников тепловой энергии сторонних производителей</v>
          </cell>
          <cell r="EM51">
            <v>48</v>
          </cell>
        </row>
        <row r="52">
          <cell r="A52" t="str">
            <v>Республика Дагестан</v>
          </cell>
          <cell r="L52" t="str">
            <v>2 02 01 | Политические партии</v>
          </cell>
          <cell r="AF52" t="str">
            <v>Печное бытовое топливо</v>
          </cell>
          <cell r="AG52" t="str">
            <v>тнт</v>
          </cell>
          <cell r="BD52" t="str">
            <v>от собственных источников тепловой энергии</v>
          </cell>
          <cell r="EM52">
            <v>49</v>
          </cell>
        </row>
        <row r="53">
          <cell r="A53" t="str">
            <v>Республика Ингушетия</v>
          </cell>
          <cell r="L53" t="str">
            <v>2 02 02 | Профсоюзные организации</v>
          </cell>
          <cell r="AF53" t="str">
            <v>Биогаз</v>
          </cell>
          <cell r="AG53" t="str">
            <v>тыс.м3</v>
          </cell>
          <cell r="BD53" t="str">
            <v>по системам теплоснабжения от котельных</v>
          </cell>
          <cell r="BF53" t="str">
            <v>торги</v>
          </cell>
          <cell r="EM53">
            <v>50</v>
          </cell>
        </row>
        <row r="54">
          <cell r="A54" t="str">
            <v>Республика Калмыкия</v>
          </cell>
          <cell r="L54" t="str">
            <v>2 02 10 | Общественные движения</v>
          </cell>
          <cell r="AF54" t="str">
            <v>Прочие виды топлива</v>
          </cell>
          <cell r="BD54" t="str">
            <v>по системам теплоснабжения от станций</v>
          </cell>
          <cell r="BF54" t="str">
            <v>без торгов - исключение по статье 17.1 Федерального закона от 26.07.2006 N 135-ФЗ "О защите конкуренции"</v>
          </cell>
          <cell r="EM54">
            <v>51</v>
          </cell>
        </row>
        <row r="55">
          <cell r="A55" t="str">
            <v>Республика Карелия</v>
          </cell>
          <cell r="L55" t="str">
            <v>2 02 11 | Органы общественной самодеятельности</v>
          </cell>
          <cell r="BD55" t="str">
            <v>Без дифференциации по схеме теплоснабжения</v>
          </cell>
          <cell r="BF55" t="str">
            <v>торги (проведены до 1 сентября 2010 года)</v>
          </cell>
          <cell r="EM55">
            <v>52</v>
          </cell>
        </row>
        <row r="56">
          <cell r="A56" t="str">
            <v>Республика Коми</v>
          </cell>
          <cell r="L56" t="str">
            <v>2 02 17 | Территориальные общественные самоуправления</v>
          </cell>
          <cell r="BF56" t="str">
            <v>торги (проведены до 10 сентября 2012 года)</v>
          </cell>
          <cell r="EM56">
            <v>53</v>
          </cell>
        </row>
        <row r="57">
          <cell r="A57" t="str">
            <v>Республика Крым</v>
          </cell>
          <cell r="L57" t="str">
            <v>2 06 01 | Ассоциации (союзы) экономического взаимодействия субъектов Российской Федерации</v>
          </cell>
          <cell r="BF57" t="str">
            <v>собственное имущество</v>
          </cell>
          <cell r="EM57">
            <v>54</v>
          </cell>
        </row>
        <row r="58">
          <cell r="A58" t="str">
            <v>Республика Марий Эл</v>
          </cell>
          <cell r="L58" t="str">
            <v>2 06 03 | Советы муниципальных образований субъектов Российской Федерации</v>
          </cell>
          <cell r="BF58" t="str">
            <v>хозяйственное ведение</v>
          </cell>
          <cell r="EM58">
            <v>55</v>
          </cell>
        </row>
        <row r="59">
          <cell r="A59" t="str">
            <v>Республика Мордовия</v>
          </cell>
          <cell r="L59" t="str">
            <v>2 06 04 | Союзы (ассоциации) кредитных кооперативов</v>
          </cell>
          <cell r="BF59" t="str">
            <v>оперативное управление</v>
          </cell>
          <cell r="EM59">
            <v>56</v>
          </cell>
        </row>
        <row r="60">
          <cell r="A60" t="str">
            <v>Республика Саха (Якутия)</v>
          </cell>
          <cell r="L60" t="str">
            <v>2 06 05 | Союзы (ассоциации) кооперативов</v>
          </cell>
          <cell r="BF60" t="str">
            <v>аренда</v>
          </cell>
          <cell r="EM60">
            <v>57</v>
          </cell>
        </row>
        <row r="61">
          <cell r="A61" t="str">
            <v>Республика Северная Осетия-Алания</v>
          </cell>
          <cell r="L61" t="str">
            <v>2 06 06 | Союзы (ассоциации) общественных объединений</v>
          </cell>
          <cell r="BF61" t="str">
            <v>лизинг</v>
          </cell>
          <cell r="EM61">
            <v>58</v>
          </cell>
        </row>
        <row r="62">
          <cell r="A62" t="str">
            <v>Республика Татарстан</v>
          </cell>
          <cell r="L62" t="str">
            <v>2 06 07 | Союзы (ассоциации) общин малочисленных народов</v>
          </cell>
          <cell r="BF62" t="str">
            <v>передаточный акт</v>
          </cell>
          <cell r="EM62">
            <v>59</v>
          </cell>
        </row>
        <row r="63">
          <cell r="A63" t="str">
            <v>Республика Тыва</v>
          </cell>
          <cell r="L63" t="str">
            <v>2 06 08 | Союзы потребительских обществ</v>
          </cell>
          <cell r="BF63" t="str">
            <v>собственность Министерства Обороны РФ</v>
          </cell>
          <cell r="EM63">
            <v>60</v>
          </cell>
        </row>
        <row r="64">
          <cell r="A64" t="str">
            <v>Республика Хакасия</v>
          </cell>
          <cell r="L64" t="str">
            <v>2 06 09 | Адвокатские палаты</v>
          </cell>
          <cell r="BF64" t="str">
            <v>бесхозное имущество</v>
          </cell>
          <cell r="EM64">
            <v>61</v>
          </cell>
        </row>
        <row r="65">
          <cell r="A65" t="str">
            <v>Ростовская область</v>
          </cell>
          <cell r="L65" t="str">
            <v>2 06 10 | Нотариальные палаты</v>
          </cell>
          <cell r="BF65" t="str">
            <v>концессионное соглашение</v>
          </cell>
          <cell r="EM65">
            <v>62</v>
          </cell>
        </row>
        <row r="66">
          <cell r="A66" t="str">
            <v>Рязанская область</v>
          </cell>
          <cell r="L66" t="str">
            <v>2 06 11 | Торгово-промышленные палаты</v>
          </cell>
          <cell r="BF66" t="str">
            <v>договор по эксплуатации и техническому обслуживанию</v>
          </cell>
          <cell r="EM66">
            <v>63</v>
          </cell>
        </row>
        <row r="67">
          <cell r="A67" t="str">
            <v>Самарская область</v>
          </cell>
          <cell r="L67" t="str">
            <v>2 06 12 | Объединения работодателей</v>
          </cell>
          <cell r="BF67" t="str">
            <v>договор безвозмездного пользования</v>
          </cell>
          <cell r="EM67">
            <v>64</v>
          </cell>
        </row>
        <row r="68">
          <cell r="A68" t="str">
            <v>Саратовская область</v>
          </cell>
          <cell r="L68" t="str">
            <v>2 06 13 | Объединения фермерских хозяйств</v>
          </cell>
          <cell r="EM68">
            <v>65</v>
          </cell>
        </row>
        <row r="69">
          <cell r="A69" t="str">
            <v>Сахалинская область</v>
          </cell>
          <cell r="L69" t="str">
            <v>2 06 14 | Некоммерческие партнерства</v>
          </cell>
          <cell r="EM69">
            <v>66</v>
          </cell>
        </row>
        <row r="70">
          <cell r="A70" t="str">
            <v>Свердловская область</v>
          </cell>
          <cell r="L70" t="str">
            <v>2 06 15 | Адвокатские бюро</v>
          </cell>
          <cell r="BF70" t="str">
            <v>государственное имущество</v>
          </cell>
          <cell r="EM70">
            <v>67</v>
          </cell>
        </row>
        <row r="71">
          <cell r="A71" t="str">
            <v>Смоленская область</v>
          </cell>
          <cell r="L71" t="str">
            <v>2 06 16 | Коллегии адвокатов</v>
          </cell>
          <cell r="BF71" t="str">
            <v>муниципальное имущество</v>
          </cell>
          <cell r="EM71">
            <v>68</v>
          </cell>
        </row>
        <row r="72">
          <cell r="A72" t="str">
            <v>Ставропольский край</v>
          </cell>
          <cell r="L72" t="str">
            <v>2 06 19 | Саморегулируемые организации</v>
          </cell>
          <cell r="BF72" t="str">
            <v>частная собственность</v>
          </cell>
          <cell r="EM72">
            <v>69</v>
          </cell>
        </row>
        <row r="73">
          <cell r="A73" t="str">
            <v>Тамбовская область</v>
          </cell>
          <cell r="L73" t="str">
            <v>2 06 20 | Объединения (ассоциации и союзы) благотворительных организаций</v>
          </cell>
          <cell r="BF73" t="str">
            <v>бесхозное имущество</v>
          </cell>
          <cell r="EM73">
            <v>70</v>
          </cell>
        </row>
        <row r="74">
          <cell r="A74" t="str">
            <v>Тверская область</v>
          </cell>
          <cell r="L74" t="str">
            <v>2 07 02 | Садоводческие или огороднические некоммерческие товарищества</v>
          </cell>
          <cell r="BF74" t="str">
            <v>11 | Государственная собственность</v>
          </cell>
          <cell r="EM74">
            <v>71</v>
          </cell>
        </row>
        <row r="75">
          <cell r="A75" t="str">
            <v>Томская область</v>
          </cell>
          <cell r="L75" t="str">
            <v>2 07 16 | Товарищества собственников жилья</v>
          </cell>
          <cell r="BF75" t="str">
            <v>12 | Федеральная собственность</v>
          </cell>
          <cell r="EM75">
            <v>72</v>
          </cell>
        </row>
        <row r="76">
          <cell r="A76" t="str">
            <v>Тульская область</v>
          </cell>
          <cell r="L76" t="str">
            <v>2 11 00 | Казачьи общества, внесенные в государственный реестр казачьих обществ в Российской Федерации</v>
          </cell>
          <cell r="BF76" t="str">
            <v>13 | Собственность субъектов Российской Федерации</v>
          </cell>
          <cell r="EM76">
            <v>73</v>
          </cell>
        </row>
        <row r="77">
          <cell r="A77" t="str">
            <v>Тюменская область</v>
          </cell>
          <cell r="L77" t="str">
            <v>2 12 00 | Общины коренных малочисленных народов Российской Федерации</v>
          </cell>
          <cell r="BF77" t="str">
            <v>14 | Муниципальная собственность</v>
          </cell>
          <cell r="EM77">
            <v>74</v>
          </cell>
        </row>
        <row r="78">
          <cell r="A78" t="str">
            <v>Удмуртская республика</v>
          </cell>
          <cell r="L78" t="str">
            <v>3 00 01 | Представительства юридических лиц</v>
          </cell>
          <cell r="BF78" t="str">
            <v>15 | Собственность общественных и религиозных организаций (объединений)</v>
          </cell>
          <cell r="EM78">
            <v>75</v>
          </cell>
        </row>
        <row r="79">
          <cell r="A79" t="str">
            <v>Ульяновская область</v>
          </cell>
          <cell r="L79" t="str">
            <v>3 00 02 | Филиалы юридических лиц</v>
          </cell>
          <cell r="BF79" t="str">
            <v>16 | Частная собственность</v>
          </cell>
          <cell r="EM79">
            <v>76</v>
          </cell>
        </row>
        <row r="80">
          <cell r="A80" t="str">
            <v>Хабаровский край</v>
          </cell>
          <cell r="L80" t="str">
            <v>3 00 03 | Обособленные подразделения юридических лиц</v>
          </cell>
          <cell r="BF80" t="str">
            <v>17 | Смешанная российская собственность</v>
          </cell>
          <cell r="EM80">
            <v>77</v>
          </cell>
        </row>
        <row r="81">
          <cell r="A81" t="str">
            <v>Ханты-Мансийский автономный округ</v>
          </cell>
          <cell r="L81" t="str">
            <v>3 00 04 | Структурные подразделения обособленных подразделений юридических лиц</v>
          </cell>
          <cell r="BF81" t="str">
            <v>18 | Собственность российских граждан, постоянно проживающих за границей</v>
          </cell>
          <cell r="EM81">
            <v>78</v>
          </cell>
        </row>
        <row r="82">
          <cell r="A82" t="str">
            <v>Челябинская область</v>
          </cell>
          <cell r="L82" t="str">
            <v>3 00 05 | Паевые инвестиционные фонды</v>
          </cell>
          <cell r="BF82" t="str">
            <v>19 | Собственность потребительской кооперации</v>
          </cell>
          <cell r="EM82">
            <v>79</v>
          </cell>
        </row>
        <row r="83">
          <cell r="A83" t="str">
            <v>Чеченская республика</v>
          </cell>
          <cell r="L83" t="str">
            <v>3 00 06 | Простые товарищества</v>
          </cell>
          <cell r="BF83" t="str">
            <v>21 | Собственность международных организаций</v>
          </cell>
          <cell r="EM83">
            <v>80</v>
          </cell>
        </row>
        <row r="84">
          <cell r="A84" t="str">
            <v>Чувашская республика</v>
          </cell>
          <cell r="L84" t="str">
            <v>3 00 08 | Районные суды, городские суды, межрайонные суды (районные суды)</v>
          </cell>
          <cell r="BF84" t="str">
            <v>22 | Собственность иностранных государств</v>
          </cell>
          <cell r="EM84">
            <v>81</v>
          </cell>
        </row>
        <row r="85">
          <cell r="A85" t="str">
            <v>Чукотский автономный округ</v>
          </cell>
          <cell r="L85" t="str">
            <v>4 00 01 | Межправительственные международные организации</v>
          </cell>
          <cell r="BF85" t="str">
            <v>23 | Собственность иностранных юридических лиц</v>
          </cell>
          <cell r="EM85">
            <v>82</v>
          </cell>
        </row>
        <row r="86">
          <cell r="A86" t="str">
            <v>Ямало-Ненецкий автономный округ</v>
          </cell>
          <cell r="L86" t="str">
            <v>4 00 02 | Неправительственные международные организации</v>
          </cell>
          <cell r="BF86" t="str">
            <v>24 | Собственность иностранных граждан и лиц без гражданства</v>
          </cell>
          <cell r="EM86">
            <v>83</v>
          </cell>
        </row>
        <row r="87">
          <cell r="A87" t="str">
            <v>Ярославская область</v>
          </cell>
          <cell r="L87" t="str">
            <v>5 01 01 | Главы крестьянских (фермерских) хозяйств</v>
          </cell>
          <cell r="BF87" t="str">
            <v>27 | Смешанная иностранная собственность</v>
          </cell>
          <cell r="EM87">
            <v>84</v>
          </cell>
        </row>
        <row r="88">
          <cell r="L88" t="str">
            <v>5 01 02 | Индивидуальные предприниматели</v>
          </cell>
          <cell r="BF88" t="str">
            <v>31 | Совместная федеральная и иностранная собственность</v>
          </cell>
          <cell r="EM88">
            <v>85</v>
          </cell>
        </row>
        <row r="89">
          <cell r="L89" t="str">
            <v>5 02 01 | Адвокаты, учредившие адвокатский кабинет</v>
          </cell>
          <cell r="BF89" t="str">
            <v>32 | Совместная собственность субъектов Российской Федерации и иностранная собственность</v>
          </cell>
          <cell r="EM89">
            <v>86</v>
          </cell>
        </row>
        <row r="90">
          <cell r="L90" t="str">
            <v>5 02 02 | Нотариусы, занимающиеся частной практикой</v>
          </cell>
          <cell r="BF90" t="str">
            <v>33 | Совместная муниципальная и иностранная собственность</v>
          </cell>
          <cell r="EM90">
            <v>87</v>
          </cell>
        </row>
        <row r="91">
          <cell r="L91" t="str">
            <v>6 51 41 | Федеральные казенные предприятия</v>
          </cell>
          <cell r="BF91" t="str">
            <v>34 | Совместная частная и иностранная собственность</v>
          </cell>
          <cell r="EM91">
            <v>88</v>
          </cell>
        </row>
        <row r="92">
          <cell r="L92" t="str">
            <v>6 51 42 | Казенные предприятия субъектов Российской Федерации</v>
          </cell>
          <cell r="BF92" t="str">
            <v>35 | Совместная собственность общественных и религиозных организаций (объединений) и иностранная собственность</v>
          </cell>
          <cell r="EM92">
            <v>89</v>
          </cell>
        </row>
        <row r="93">
          <cell r="L93" t="str">
            <v>6 51 43 | Муниципальные казенные предприятия</v>
          </cell>
          <cell r="BF93" t="str">
            <v>41 | Смешанная российская собственность с долей федеральной собственности</v>
          </cell>
          <cell r="EM93">
            <v>90</v>
          </cell>
        </row>
        <row r="94">
          <cell r="L94" t="str">
            <v>6 52 41 | Федеральные государственные унитарные предприятия</v>
          </cell>
          <cell r="BF94" t="str">
            <v>42 | Смешанная российская собственность с долей собственности субъектов Российской Федерации</v>
          </cell>
          <cell r="EM94">
            <v>91</v>
          </cell>
        </row>
        <row r="95">
          <cell r="L95" t="str">
            <v>6 52 42 | Государственные унитарные предприятия субъектов Российской Федерации</v>
          </cell>
          <cell r="BF95" t="str">
            <v>43 | Смешанная российская собственность с долями федеральной собственности и собственности субъектов Российской Федерации</v>
          </cell>
          <cell r="EM95">
            <v>92</v>
          </cell>
        </row>
        <row r="96">
          <cell r="L96" t="str">
            <v>6 52 43 | Муниципальные унитарные предприятия</v>
          </cell>
          <cell r="BF96" t="str">
            <v>49 | Иная смешанная российская собственность</v>
          </cell>
          <cell r="EM96">
            <v>93</v>
          </cell>
        </row>
        <row r="97">
          <cell r="L97" t="str">
            <v>7 04 01 | Благотворительные фонды</v>
          </cell>
          <cell r="BF97" t="str">
            <v>51 | Собственность политических общественных объединений</v>
          </cell>
          <cell r="EM97">
            <v>94</v>
          </cell>
        </row>
        <row r="98">
          <cell r="L98" t="str">
            <v>7 04 02 | Негосударственные пенсионные фонды</v>
          </cell>
          <cell r="BF98" t="str">
            <v>52 | Собственность профессиональных союзов</v>
          </cell>
          <cell r="EM98">
            <v>95</v>
          </cell>
        </row>
        <row r="99">
          <cell r="L99" t="str">
            <v>7 04 03 | Общественные фонды</v>
          </cell>
          <cell r="BF99" t="str">
            <v>53 | Собственность общественных объединений</v>
          </cell>
          <cell r="EM99">
            <v>96</v>
          </cell>
        </row>
        <row r="100">
          <cell r="L100" t="str">
            <v>7 04 04 | Экологические фонды</v>
          </cell>
          <cell r="BF100" t="str">
            <v>54 | Собственность религиозных объединений</v>
          </cell>
          <cell r="EM100">
            <v>97</v>
          </cell>
        </row>
        <row r="101">
          <cell r="L101" t="str">
            <v>7 14 00 | Автономные некоммерческие организации</v>
          </cell>
          <cell r="BF101" t="str">
            <v>61 | Собственность государственных корпораций</v>
          </cell>
          <cell r="EM101">
            <v>98</v>
          </cell>
        </row>
        <row r="102">
          <cell r="L102" t="str">
            <v>7 15 00 | Религиозные организации</v>
          </cell>
          <cell r="EM102">
            <v>99</v>
          </cell>
        </row>
        <row r="103">
          <cell r="L103" t="str">
            <v>7 16 01 | Государственные корпорации</v>
          </cell>
          <cell r="EM103">
            <v>100</v>
          </cell>
        </row>
        <row r="104">
          <cell r="L104" t="str">
            <v>7 16 02 | Государственные компании</v>
          </cell>
          <cell r="BF104" t="str">
            <v>договор</v>
          </cell>
          <cell r="EM104">
            <v>101</v>
          </cell>
        </row>
        <row r="105">
          <cell r="L105" t="str">
            <v>7 16 10 | Отделения иностранных некоммерческих неправительственных организаций</v>
          </cell>
          <cell r="BF105" t="str">
            <v>свидетельство</v>
          </cell>
          <cell r="EM105">
            <v>102</v>
          </cell>
        </row>
        <row r="106">
          <cell r="L106" t="str">
            <v>7 51 01 | Федеральные государственные автономные учреждения</v>
          </cell>
          <cell r="BF106" t="str">
            <v>соглашение</v>
          </cell>
          <cell r="EM106">
            <v>103</v>
          </cell>
        </row>
        <row r="107">
          <cell r="L107" t="str">
            <v>7 51 03 | Федеральные государственные бюджетные учреждения</v>
          </cell>
          <cell r="BF107" t="str">
            <v>постановление</v>
          </cell>
          <cell r="EM107">
            <v>104</v>
          </cell>
        </row>
        <row r="108">
          <cell r="L108" t="str">
            <v>7 51 04 | Федеральные государственные казенные учреждения</v>
          </cell>
          <cell r="BF108" t="str">
            <v>распоряжение</v>
          </cell>
          <cell r="EM108">
            <v>105</v>
          </cell>
        </row>
        <row r="109">
          <cell r="L109" t="str">
            <v>7 51 05 | Государственные внебюджетные фонды Российской Федерации</v>
          </cell>
          <cell r="BF109" t="str">
            <v>решение</v>
          </cell>
          <cell r="EM109">
            <v>106</v>
          </cell>
        </row>
        <row r="110">
          <cell r="L110" t="str">
            <v>7 52 01 | Государственные автономные учреждения субъектов Российской Федерации</v>
          </cell>
          <cell r="BF110" t="str">
            <v>приказ</v>
          </cell>
          <cell r="EM110">
            <v>107</v>
          </cell>
        </row>
        <row r="111">
          <cell r="L111" t="str">
            <v>7 52 03 | Государственные бюджетные учреждения субъектов Российской Федерации</v>
          </cell>
          <cell r="BF111" t="str">
            <v>лицензия</v>
          </cell>
          <cell r="EM111">
            <v>108</v>
          </cell>
        </row>
        <row r="112">
          <cell r="L112" t="str">
            <v>7 52 04 | Государственные казенные учреждения субъектов Российской Федерации</v>
          </cell>
          <cell r="BF112" t="str">
            <v>акт приёма-передачи</v>
          </cell>
          <cell r="EM112">
            <v>109</v>
          </cell>
        </row>
        <row r="113">
          <cell r="L113" t="str">
            <v>7 53 00 | Государственные академии наук</v>
          </cell>
          <cell r="BF113" t="str">
            <v>государственный контракт</v>
          </cell>
          <cell r="EM113">
            <v>110</v>
          </cell>
        </row>
        <row r="114">
          <cell r="L114" t="str">
            <v>7 54 01 | Муниципальные автономные учреждения</v>
          </cell>
          <cell r="BF114" t="str">
            <v>балансовая справка</v>
          </cell>
          <cell r="EM114">
            <v>111</v>
          </cell>
        </row>
        <row r="115">
          <cell r="L115" t="str">
            <v>7 54 03 | Муниципальные бюджетные учреждения</v>
          </cell>
          <cell r="BF115" t="str">
            <v>кадастровый паспорт</v>
          </cell>
          <cell r="EM115">
            <v>112</v>
          </cell>
        </row>
        <row r="116">
          <cell r="L116" t="str">
            <v>7 54 04 | Муниципальные казенные учреждения</v>
          </cell>
          <cell r="BF116" t="str">
            <v>технический паспорт</v>
          </cell>
          <cell r="EM116">
            <v>113</v>
          </cell>
        </row>
        <row r="117">
          <cell r="L117" t="str">
            <v>7 55 00 | Частные учреждения</v>
          </cell>
          <cell r="BF117" t="str">
            <v>устав</v>
          </cell>
          <cell r="EM117">
            <v>114</v>
          </cell>
        </row>
        <row r="118">
          <cell r="L118" t="str">
            <v>7 55 02 | Благотворительные учреждения</v>
          </cell>
          <cell r="BF118" t="str">
            <v>акт ввода в эксплуатацию</v>
          </cell>
          <cell r="EM118">
            <v>115</v>
          </cell>
        </row>
        <row r="119">
          <cell r="L119" t="str">
            <v>7 55 05 | Общественные учреждения</v>
          </cell>
          <cell r="BF119" t="str">
            <v>план приватизации</v>
          </cell>
          <cell r="EM119">
            <v>116</v>
          </cell>
        </row>
        <row r="120">
          <cell r="BF120" t="str">
            <v>разрешение на ввод объекта в эксплуатацию</v>
          </cell>
          <cell r="EM120">
            <v>117</v>
          </cell>
        </row>
        <row r="121">
          <cell r="BF121" t="str">
            <v>выписка из ЕГРН</v>
          </cell>
          <cell r="EM121">
            <v>118</v>
          </cell>
        </row>
        <row r="122">
          <cell r="BF122" t="str">
            <v>выписка из РФИ</v>
          </cell>
          <cell r="EM122">
            <v>119</v>
          </cell>
        </row>
        <row r="123">
          <cell r="BF123" t="str">
            <v>документов нет вообще</v>
          </cell>
          <cell r="EM123">
            <v>120</v>
          </cell>
        </row>
        <row r="124">
          <cell r="EM124">
            <v>121</v>
          </cell>
        </row>
        <row r="125">
          <cell r="EM125">
            <v>122</v>
          </cell>
        </row>
        <row r="126">
          <cell r="BF126" t="str">
            <v>аренда</v>
          </cell>
          <cell r="EM126">
            <v>123</v>
          </cell>
        </row>
        <row r="127">
          <cell r="BF127" t="str">
            <v>безвозмездное пользование</v>
          </cell>
          <cell r="EM127">
            <v>124</v>
          </cell>
        </row>
        <row r="128">
          <cell r="BF128" t="str">
            <v>концессионное соглашение</v>
          </cell>
          <cell r="EM128">
            <v>125</v>
          </cell>
        </row>
        <row r="129">
          <cell r="BF129" t="str">
            <v>оперативное управление</v>
          </cell>
          <cell r="EM129">
            <v>126</v>
          </cell>
        </row>
        <row r="130">
          <cell r="BF130" t="str">
            <v>собственность</v>
          </cell>
          <cell r="EM130">
            <v>127</v>
          </cell>
        </row>
        <row r="131">
          <cell r="BF131" t="str">
            <v>хозяйственное ведение</v>
          </cell>
          <cell r="EM131">
            <v>128</v>
          </cell>
        </row>
        <row r="132">
          <cell r="BF132" t="str">
            <v>договор хранения</v>
          </cell>
          <cell r="EM132">
            <v>129</v>
          </cell>
        </row>
        <row r="133">
          <cell r="BF133" t="str">
            <v>договор эксплуатации</v>
          </cell>
          <cell r="EM133">
            <v>130</v>
          </cell>
        </row>
        <row r="134">
          <cell r="BF134" t="str">
            <v>договор обслуживания</v>
          </cell>
          <cell r="EM134">
            <v>131</v>
          </cell>
        </row>
        <row r="135">
          <cell r="BF135" t="str">
            <v>бесхозяйный объект</v>
          </cell>
          <cell r="EM135">
            <v>132</v>
          </cell>
        </row>
        <row r="136">
          <cell r="BF136" t="str">
            <v>договор инвестирования</v>
          </cell>
          <cell r="EM136">
            <v>133</v>
          </cell>
        </row>
        <row r="137">
          <cell r="BF137" t="str">
            <v>доверительное управление</v>
          </cell>
          <cell r="EM137">
            <v>134</v>
          </cell>
        </row>
        <row r="138">
          <cell r="BF138" t="str">
            <v>субаренда</v>
          </cell>
          <cell r="EM138">
            <v>135</v>
          </cell>
        </row>
        <row r="139">
          <cell r="EM139">
            <v>136</v>
          </cell>
        </row>
        <row r="140">
          <cell r="EM140">
            <v>137</v>
          </cell>
        </row>
        <row r="141">
          <cell r="EM141">
            <v>138</v>
          </cell>
        </row>
        <row r="142">
          <cell r="EM142">
            <v>139</v>
          </cell>
        </row>
        <row r="143">
          <cell r="EM143">
            <v>140</v>
          </cell>
        </row>
        <row r="144">
          <cell r="EM144">
            <v>141</v>
          </cell>
        </row>
        <row r="145">
          <cell r="EM145">
            <v>142</v>
          </cell>
        </row>
        <row r="146">
          <cell r="EM146">
            <v>143</v>
          </cell>
        </row>
        <row r="147">
          <cell r="EM147">
            <v>144</v>
          </cell>
        </row>
        <row r="148">
          <cell r="EM148">
            <v>145</v>
          </cell>
        </row>
        <row r="149">
          <cell r="EM149">
            <v>146</v>
          </cell>
        </row>
        <row r="150">
          <cell r="EM150">
            <v>147</v>
          </cell>
        </row>
        <row r="151">
          <cell r="EM151">
            <v>148</v>
          </cell>
        </row>
        <row r="152">
          <cell r="EM152">
            <v>149</v>
          </cell>
        </row>
        <row r="153">
          <cell r="EM153">
            <v>150</v>
          </cell>
        </row>
        <row r="154">
          <cell r="EM154">
            <v>151</v>
          </cell>
        </row>
        <row r="155">
          <cell r="EM155">
            <v>152</v>
          </cell>
        </row>
        <row r="156">
          <cell r="EM156">
            <v>153</v>
          </cell>
        </row>
        <row r="157">
          <cell r="EM157">
            <v>154</v>
          </cell>
        </row>
        <row r="158">
          <cell r="EM158">
            <v>155</v>
          </cell>
        </row>
        <row r="159">
          <cell r="EM159">
            <v>156</v>
          </cell>
        </row>
        <row r="160">
          <cell r="EM160">
            <v>157</v>
          </cell>
        </row>
        <row r="161">
          <cell r="EM161">
            <v>158</v>
          </cell>
        </row>
        <row r="162">
          <cell r="EM162">
            <v>159</v>
          </cell>
        </row>
        <row r="163">
          <cell r="EM163">
            <v>160</v>
          </cell>
        </row>
      </sheetData>
      <sheetData sheetId="12" refreshError="1"/>
      <sheetData sheetId="13" refreshError="1"/>
      <sheetData sheetId="14">
        <row r="1">
          <cell r="A1" t="str">
            <v>Не привязан к объекту</v>
          </cell>
        </row>
      </sheetData>
      <sheetData sheetId="15" refreshError="1"/>
      <sheetData sheetId="16" refreshError="1"/>
      <sheetData sheetId="17">
        <row r="14">
          <cell r="D14" t="str">
            <v>Добавить вид топлива</v>
          </cell>
        </row>
      </sheetData>
      <sheetData sheetId="18"/>
      <sheetData sheetId="19">
        <row r="156">
          <cell r="H156" t="str">
            <v>Расход натурального топлива</v>
          </cell>
        </row>
      </sheetData>
      <sheetData sheetId="20">
        <row r="197">
          <cell r="H197" t="str">
            <v>Расход натурального топлива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>
        <row r="105">
          <cell r="H105" t="str">
            <v>0,1-5</v>
          </cell>
          <cell r="I105" t="str">
            <v>5,1-10</v>
          </cell>
          <cell r="J105" t="str">
            <v>10,1-25</v>
          </cell>
          <cell r="K105" t="str">
            <v>25,1-60</v>
          </cell>
          <cell r="L105" t="str">
            <v>60,1-100</v>
          </cell>
          <cell r="M105" t="str">
            <v>100,1-150</v>
          </cell>
          <cell r="N105" t="str">
            <v>150,1-200</v>
          </cell>
        </row>
        <row r="106">
          <cell r="G106">
            <v>1</v>
          </cell>
        </row>
        <row r="107">
          <cell r="G107">
            <v>2</v>
          </cell>
        </row>
        <row r="108">
          <cell r="G108">
            <v>3</v>
          </cell>
        </row>
        <row r="109">
          <cell r="G109">
            <v>4</v>
          </cell>
        </row>
        <row r="110">
          <cell r="G110">
            <v>5</v>
          </cell>
        </row>
        <row r="111">
          <cell r="G111">
            <v>6</v>
          </cell>
        </row>
        <row r="112">
          <cell r="G112">
            <v>7</v>
          </cell>
        </row>
        <row r="113">
          <cell r="G113" t="str">
            <v>8-9</v>
          </cell>
        </row>
        <row r="114">
          <cell r="G114" t="str">
            <v>10-11</v>
          </cell>
        </row>
        <row r="115">
          <cell r="G115" t="str">
            <v>более11</v>
          </cell>
        </row>
        <row r="122">
          <cell r="H122">
            <v>1</v>
          </cell>
          <cell r="I122">
            <v>2</v>
          </cell>
          <cell r="J122">
            <v>3</v>
          </cell>
          <cell r="K122">
            <v>4</v>
          </cell>
          <cell r="L122" t="str">
            <v>5 и более</v>
          </cell>
        </row>
        <row r="125">
          <cell r="G125" t="str">
            <v>до 10,0</v>
          </cell>
        </row>
        <row r="126">
          <cell r="G126" t="str">
            <v>св.10,0 до 20,0</v>
          </cell>
        </row>
        <row r="127">
          <cell r="G127" t="str">
            <v>св.20,0 до 50,0</v>
          </cell>
        </row>
        <row r="129">
          <cell r="G129" t="str">
            <v>до 10,0</v>
          </cell>
        </row>
        <row r="130">
          <cell r="G130" t="str">
            <v>св.10,0 до 50,0</v>
          </cell>
        </row>
        <row r="132">
          <cell r="G132" t="str">
            <v>до 0,5</v>
          </cell>
        </row>
        <row r="133">
          <cell r="G133" t="str">
            <v>св 0,5 до 1,0</v>
          </cell>
        </row>
        <row r="134">
          <cell r="G134" t="str">
            <v>св 1,0 до 2,0</v>
          </cell>
        </row>
        <row r="135">
          <cell r="G135" t="str">
            <v>св 2,0 до 3,0</v>
          </cell>
        </row>
        <row r="136">
          <cell r="G136" t="str">
            <v>свыше 3,0</v>
          </cell>
        </row>
        <row r="142">
          <cell r="H142" t="str">
            <v>до 100 м3/ч</v>
          </cell>
          <cell r="I142" t="str">
            <v>101-150 м3/ч</v>
          </cell>
          <cell r="J142" t="str">
            <v>св 150 м3/ч</v>
          </cell>
        </row>
        <row r="144">
          <cell r="G144" t="str">
            <v>до 20</v>
          </cell>
        </row>
        <row r="145">
          <cell r="G145" t="str">
            <v>св 20 до 30</v>
          </cell>
        </row>
        <row r="146">
          <cell r="G146" t="str">
            <v>св 30 до 40</v>
          </cell>
        </row>
        <row r="147">
          <cell r="G147" t="str">
            <v>св 40 до 50</v>
          </cell>
        </row>
        <row r="148">
          <cell r="G148" t="str">
            <v>св 50 до 60</v>
          </cell>
        </row>
        <row r="149">
          <cell r="G149" t="str">
            <v>св 60 до 70</v>
          </cell>
        </row>
        <row r="150">
          <cell r="G150" t="str">
            <v>св 70 до 80</v>
          </cell>
        </row>
        <row r="151">
          <cell r="G151" t="str">
            <v>св 80 до 90</v>
          </cell>
        </row>
        <row r="152">
          <cell r="G152" t="str">
            <v>св 90 до 100</v>
          </cell>
        </row>
        <row r="153">
          <cell r="G153" t="str">
            <v>св 100 до 120</v>
          </cell>
        </row>
        <row r="154">
          <cell r="G154" t="str">
            <v>св 120 до 150</v>
          </cell>
        </row>
        <row r="155">
          <cell r="G155" t="str">
            <v>св 150 до 200</v>
          </cell>
        </row>
        <row r="156">
          <cell r="G156" t="str">
            <v>св 200</v>
          </cell>
        </row>
        <row r="162">
          <cell r="G162" t="str">
            <v>до 400</v>
          </cell>
        </row>
        <row r="163">
          <cell r="G163" t="str">
            <v>401-500</v>
          </cell>
        </row>
        <row r="164">
          <cell r="G164" t="str">
            <v>501-600</v>
          </cell>
        </row>
        <row r="165">
          <cell r="G165" t="str">
            <v>601-800</v>
          </cell>
        </row>
        <row r="166">
          <cell r="G166" t="str">
            <v>801-1000</v>
          </cell>
        </row>
        <row r="167">
          <cell r="G167" t="str">
            <v>св 1000</v>
          </cell>
        </row>
        <row r="172">
          <cell r="V172" t="str">
            <v>до 1 суток</v>
          </cell>
        </row>
        <row r="173">
          <cell r="H173" t="str">
            <v>до 200</v>
          </cell>
          <cell r="V173" t="str">
            <v>св 1 до 4 суток</v>
          </cell>
        </row>
        <row r="174">
          <cell r="H174" t="str">
            <v>св 200 до 300</v>
          </cell>
          <cell r="V174" t="str">
            <v>св 4 суток</v>
          </cell>
        </row>
        <row r="175">
          <cell r="H175" t="str">
            <v>св 300 до 600</v>
          </cell>
        </row>
        <row r="176">
          <cell r="H176" t="str">
            <v>св 600</v>
          </cell>
        </row>
        <row r="177">
          <cell r="H177" t="str">
            <v>до 150</v>
          </cell>
        </row>
        <row r="178">
          <cell r="H178" t="str">
            <v>св 150 до 250</v>
          </cell>
        </row>
        <row r="179">
          <cell r="H179" t="str">
            <v>св 250 до 500</v>
          </cell>
        </row>
        <row r="180">
          <cell r="H180" t="str">
            <v>св 500</v>
          </cell>
        </row>
        <row r="181">
          <cell r="H181" t="str">
            <v>до 100</v>
          </cell>
        </row>
        <row r="182">
          <cell r="H182" t="str">
            <v>св 100 до 200</v>
          </cell>
        </row>
        <row r="183">
          <cell r="H183" t="str">
            <v>св 200 до 400</v>
          </cell>
        </row>
        <row r="184">
          <cell r="H184" t="str">
            <v>св 400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>
        <row r="2">
          <cell r="D2" t="str">
            <v>Оператор котельной</v>
          </cell>
        </row>
        <row r="3">
          <cell r="D3" t="str">
            <v>Машинист (кочегар) котельной</v>
          </cell>
        </row>
        <row r="4">
          <cell r="D4" t="str">
            <v>Аппаратчик химводоочистки, лаборант химического анализа</v>
          </cell>
        </row>
        <row r="5">
          <cell r="D5" t="str">
            <v>Машинист насосных установок</v>
          </cell>
        </row>
        <row r="6">
          <cell r="D6" t="str">
            <v>Сливщик-разливщик, машинист насосных установок</v>
          </cell>
        </row>
        <row r="7">
          <cell r="D7" t="str">
            <v>Транспортерщик</v>
          </cell>
        </row>
        <row r="8">
          <cell r="D8" t="str">
            <v>Транспортировщик</v>
          </cell>
        </row>
        <row r="9">
          <cell r="D9" t="str">
            <v>Cлесарь по ремонту котельного оборудования</v>
          </cell>
        </row>
        <row r="10">
          <cell r="D10" t="str">
            <v>Слесарь тепловых сетей, электрогазосварщик</v>
          </cell>
        </row>
        <row r="11">
          <cell r="D11" t="str">
            <v>Оператор теплового пункта</v>
          </cell>
        </row>
        <row r="12">
          <cell r="D12" t="str">
            <v>Слесарь по обслуживанию ТП</v>
          </cell>
        </row>
        <row r="13">
          <cell r="D13" t="str">
            <v>Машинист насосных установок</v>
          </cell>
        </row>
        <row r="14">
          <cell r="D14" t="str">
            <v>Аппаратчик химводоочистки, лаборант химического анализа</v>
          </cell>
        </row>
        <row r="15">
          <cell r="D15" t="str">
            <v>Прочие профессии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17">
          <cell r="J17" t="str">
            <v>нет</v>
          </cell>
        </row>
      </sheetData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>
        <row r="2">
          <cell r="B2" t="str">
            <v>Муниципальные образования города Москвы (столицы Российской Федерации города федерального значения)</v>
          </cell>
          <cell r="C2" t="str">
            <v>45 000 000</v>
          </cell>
        </row>
        <row r="3">
          <cell r="B3" t="str">
            <v xml:space="preserve">Внутригородские муниципальные образования в городе Москве </v>
          </cell>
          <cell r="C3" t="str">
            <v>45 300 000</v>
          </cell>
        </row>
        <row r="4">
          <cell r="B4" t="str">
            <v>муниципальный округ Богородское</v>
          </cell>
          <cell r="C4" t="str">
            <v>45 301 000</v>
          </cell>
        </row>
        <row r="5">
          <cell r="B5" t="str">
            <v>муниципальный округ Вешняки</v>
          </cell>
          <cell r="C5" t="str">
            <v>45 302 000</v>
          </cell>
        </row>
        <row r="6">
          <cell r="B6" t="str">
            <v>муниципальный округ Восточное Измайлово</v>
          </cell>
          <cell r="C6" t="str">
            <v>45 303 000</v>
          </cell>
        </row>
        <row r="7">
          <cell r="B7" t="str">
            <v>муниципальный округ Восточный</v>
          </cell>
          <cell r="C7" t="str">
            <v>45 304 000</v>
          </cell>
        </row>
        <row r="8">
          <cell r="B8" t="str">
            <v>муниципальный округ Гольяново</v>
          </cell>
          <cell r="C8" t="str">
            <v>45 305 000</v>
          </cell>
        </row>
        <row r="9">
          <cell r="B9" t="str">
            <v>муниципальный округ Ивановское</v>
          </cell>
          <cell r="C9" t="str">
            <v>45 306 000</v>
          </cell>
        </row>
        <row r="10">
          <cell r="B10" t="str">
            <v>муниципальный округ Измайлово</v>
          </cell>
          <cell r="C10" t="str">
            <v>45 307 000</v>
          </cell>
        </row>
        <row r="11">
          <cell r="B11" t="str">
            <v>муниципальный округ Косино-Ухтомский</v>
          </cell>
          <cell r="C11" t="str">
            <v>45 308 000</v>
          </cell>
        </row>
        <row r="12">
          <cell r="B12" t="str">
            <v>муниципальный округ Новогиреево</v>
          </cell>
          <cell r="C12" t="str">
            <v>45 309 000</v>
          </cell>
        </row>
        <row r="13">
          <cell r="B13" t="str">
            <v>муниципальный округ Новокосино</v>
          </cell>
          <cell r="C13" t="str">
            <v>45 310 000</v>
          </cell>
        </row>
        <row r="14">
          <cell r="B14" t="str">
            <v>муниципальный округ Метрогородок</v>
          </cell>
          <cell r="C14" t="str">
            <v>45 311 000</v>
          </cell>
        </row>
        <row r="15">
          <cell r="B15" t="str">
            <v>муниципальный округ Перово</v>
          </cell>
          <cell r="C15" t="str">
            <v>45 312 000</v>
          </cell>
        </row>
        <row r="16">
          <cell r="B16" t="str">
            <v>муниципальный округ Северное Измайлово</v>
          </cell>
          <cell r="C16" t="str">
            <v>45 313 000</v>
          </cell>
        </row>
        <row r="17">
          <cell r="B17" t="str">
            <v>муниципальный округ Соколиная гора</v>
          </cell>
          <cell r="C17" t="str">
            <v>45 314 000</v>
          </cell>
        </row>
        <row r="18">
          <cell r="B18" t="str">
            <v>муниципальный округ Сокольники</v>
          </cell>
          <cell r="C18" t="str">
            <v>45 315 000</v>
          </cell>
        </row>
        <row r="19">
          <cell r="B19" t="str">
            <v>муниципальный округ Преображенское</v>
          </cell>
          <cell r="C19" t="str">
            <v>45 316 000</v>
          </cell>
        </row>
        <row r="20">
          <cell r="B20" t="str">
            <v>муниципальный округ Дорогомилово</v>
          </cell>
          <cell r="C20" t="str">
            <v>45 318 000</v>
          </cell>
        </row>
        <row r="21">
          <cell r="B21" t="str">
            <v>муниципальный округ Крылатское</v>
          </cell>
          <cell r="C21" t="str">
            <v>45 319 000</v>
          </cell>
        </row>
        <row r="22">
          <cell r="B22" t="str">
            <v>муниципальный округ Кунцево</v>
          </cell>
          <cell r="C22" t="str">
            <v>45 320 000</v>
          </cell>
        </row>
        <row r="23">
          <cell r="B23" t="str">
            <v>муниципальный округ Можайский</v>
          </cell>
          <cell r="C23" t="str">
            <v>45 321 000</v>
          </cell>
        </row>
        <row r="24">
          <cell r="B24" t="str">
            <v>муниципальный округ Ново-Переделкино</v>
          </cell>
          <cell r="C24" t="str">
            <v>45 322 000</v>
          </cell>
        </row>
        <row r="25">
          <cell r="B25" t="str">
            <v>муниципальный округ Очаково-Матвеевское</v>
          </cell>
          <cell r="C25" t="str">
            <v>45 323 000</v>
          </cell>
        </row>
        <row r="26">
          <cell r="B26" t="str">
            <v>муниципальный округ Проспект Вернадского</v>
          </cell>
          <cell r="C26" t="str">
            <v>45 324 000</v>
          </cell>
        </row>
        <row r="27">
          <cell r="B27" t="str">
            <v>муниципальный округ Раменки</v>
          </cell>
          <cell r="C27" t="str">
            <v>45 325 000</v>
          </cell>
        </row>
        <row r="28">
          <cell r="B28" t="str">
            <v>муниципальный округ Солнцево</v>
          </cell>
          <cell r="C28" t="str">
            <v>45 326 000</v>
          </cell>
        </row>
        <row r="29">
          <cell r="B29" t="str">
            <v>муниципальный округ Тропарево-Никулино</v>
          </cell>
          <cell r="C29" t="str">
            <v>45 327 000</v>
          </cell>
        </row>
        <row r="30">
          <cell r="B30" t="str">
            <v>муниципальный округ Филевский парк</v>
          </cell>
          <cell r="C30" t="str">
            <v>45 328 000</v>
          </cell>
        </row>
        <row r="31">
          <cell r="B31" t="str">
            <v>муниципальный округ Фили-Давыдково</v>
          </cell>
          <cell r="C31" t="str">
            <v>45 329 000</v>
          </cell>
        </row>
        <row r="32">
          <cell r="B32" t="str">
            <v>муниципальный округ Крюково</v>
          </cell>
          <cell r="C32" t="str">
            <v>45 330 000</v>
          </cell>
        </row>
        <row r="33">
          <cell r="B33" t="str">
            <v>муниципальный округ Матушкино</v>
          </cell>
          <cell r="C33" t="str">
            <v>45 331 000</v>
          </cell>
        </row>
        <row r="34">
          <cell r="B34" t="str">
            <v>муниципальный округ Силино</v>
          </cell>
          <cell r="C34" t="str">
            <v>45 332 000</v>
          </cell>
        </row>
        <row r="35">
          <cell r="B35" t="str">
            <v>муниципальный округ Аэропорт</v>
          </cell>
          <cell r="C35" t="str">
            <v>45 333 000</v>
          </cell>
        </row>
        <row r="36">
          <cell r="B36" t="str">
            <v>муниципальный округ Беговой</v>
          </cell>
          <cell r="C36" t="str">
            <v>45 334 000</v>
          </cell>
        </row>
        <row r="37">
          <cell r="B37" t="str">
            <v>муниципальный округ Бескудниковский</v>
          </cell>
          <cell r="C37" t="str">
            <v>45 335 000</v>
          </cell>
        </row>
        <row r="38">
          <cell r="B38" t="str">
            <v>муниципальный округ Войковский</v>
          </cell>
          <cell r="C38" t="str">
            <v>45 336 000</v>
          </cell>
        </row>
        <row r="39">
          <cell r="B39" t="str">
            <v>муниципальный округ Восточное Дегунино</v>
          </cell>
          <cell r="C39" t="str">
            <v>45 337 000</v>
          </cell>
        </row>
        <row r="40">
          <cell r="B40" t="str">
            <v>муниципальный округ Головинский</v>
          </cell>
          <cell r="C40" t="str">
            <v>45 338 000</v>
          </cell>
        </row>
        <row r="41">
          <cell r="B41" t="str">
            <v>муниципальный округ Дмитровский</v>
          </cell>
          <cell r="C41" t="str">
            <v>45 339 000</v>
          </cell>
        </row>
        <row r="42">
          <cell r="B42" t="str">
            <v>муниципальный округ Западное Дегунино</v>
          </cell>
          <cell r="C42" t="str">
            <v>45 340 000</v>
          </cell>
        </row>
        <row r="43">
          <cell r="B43" t="str">
            <v>муниципальный округ Коптево</v>
          </cell>
          <cell r="C43" t="str">
            <v>45 341 000</v>
          </cell>
        </row>
        <row r="44">
          <cell r="B44" t="str">
            <v>муниципальный округ Левобережный</v>
          </cell>
          <cell r="C44" t="str">
            <v>45 342 000</v>
          </cell>
        </row>
        <row r="45">
          <cell r="B45" t="str">
            <v>муниципальный округ Молжаниновский</v>
          </cell>
          <cell r="C45" t="str">
            <v>45 343 000</v>
          </cell>
        </row>
        <row r="46">
          <cell r="B46" t="str">
            <v>муниципальный округ Савеловский</v>
          </cell>
          <cell r="C46" t="str">
            <v>45 344 000</v>
          </cell>
        </row>
        <row r="47">
          <cell r="B47" t="str">
            <v>муниципальный округ Сокол</v>
          </cell>
          <cell r="C47" t="str">
            <v>45 345 000</v>
          </cell>
        </row>
        <row r="48">
          <cell r="B48" t="str">
            <v>муниципальный округ Тимирязевский</v>
          </cell>
          <cell r="C48" t="str">
            <v>45 346 000</v>
          </cell>
        </row>
        <row r="49">
          <cell r="B49" t="str">
            <v>муниципальный округ Ховрино</v>
          </cell>
          <cell r="C49" t="str">
            <v>45 347 000</v>
          </cell>
        </row>
        <row r="50">
          <cell r="B50" t="str">
            <v>муниципальный округ Хорошевский</v>
          </cell>
          <cell r="C50" t="str">
            <v>45 348 000</v>
          </cell>
        </row>
        <row r="51">
          <cell r="B51" t="str">
            <v>муниципальный округ Алексеевский</v>
          </cell>
          <cell r="C51" t="str">
            <v>45 349 000</v>
          </cell>
        </row>
        <row r="52">
          <cell r="B52" t="str">
            <v>муниципальный округ Алтуфьевский</v>
          </cell>
          <cell r="C52" t="str">
            <v>45 350 000</v>
          </cell>
        </row>
        <row r="53">
          <cell r="B53" t="str">
            <v>муниципальный округ Бабушкинский</v>
          </cell>
          <cell r="C53" t="str">
            <v>45 351 000</v>
          </cell>
        </row>
        <row r="54">
          <cell r="B54" t="str">
            <v>муниципальный округ Бибирево</v>
          </cell>
          <cell r="C54" t="str">
            <v>45 352 000</v>
          </cell>
        </row>
        <row r="55">
          <cell r="B55" t="str">
            <v>муниципальный округ Бутырский</v>
          </cell>
          <cell r="C55" t="str">
            <v>45 353 000</v>
          </cell>
        </row>
        <row r="56">
          <cell r="B56" t="str">
            <v>муниципальный округ Лианозово</v>
          </cell>
          <cell r="C56" t="str">
            <v>45 354 000</v>
          </cell>
        </row>
        <row r="57">
          <cell r="B57" t="str">
            <v>муниципальный округ Лосиноостровский</v>
          </cell>
          <cell r="C57" t="str">
            <v>45 355 000</v>
          </cell>
        </row>
        <row r="58">
          <cell r="B58" t="str">
            <v>муниципальный округ Марфино</v>
          </cell>
          <cell r="C58" t="str">
            <v>45 356 000</v>
          </cell>
        </row>
        <row r="59">
          <cell r="B59" t="str">
            <v>муниципальный округ Марьина роща</v>
          </cell>
          <cell r="C59" t="str">
            <v>45 357 000</v>
          </cell>
        </row>
        <row r="60">
          <cell r="B60" t="str">
            <v>муниципальный округ Останкинский</v>
          </cell>
          <cell r="C60" t="str">
            <v>45 358 000</v>
          </cell>
        </row>
        <row r="61">
          <cell r="B61" t="str">
            <v>муниципальный округ Отрадное</v>
          </cell>
          <cell r="C61" t="str">
            <v>45 359 000</v>
          </cell>
        </row>
        <row r="62">
          <cell r="B62" t="str">
            <v>муниципальный округ Ростокино</v>
          </cell>
          <cell r="C62" t="str">
            <v>45 360 000</v>
          </cell>
        </row>
        <row r="63">
          <cell r="B63" t="str">
            <v>муниципальный округ Свиблово</v>
          </cell>
          <cell r="C63" t="str">
            <v>45 361 000</v>
          </cell>
        </row>
        <row r="64">
          <cell r="B64" t="str">
            <v>муниципальный округ Северное Медведково</v>
          </cell>
          <cell r="C64" t="str">
            <v>45 362 000</v>
          </cell>
        </row>
        <row r="65">
          <cell r="B65" t="str">
            <v>муниципальный округ Северный</v>
          </cell>
          <cell r="C65" t="str">
            <v>45 363 000</v>
          </cell>
        </row>
        <row r="66">
          <cell r="B66" t="str">
            <v>муниципальный округ Южное Медведково</v>
          </cell>
          <cell r="C66" t="str">
            <v>45 364 000</v>
          </cell>
        </row>
        <row r="67">
          <cell r="B67" t="str">
            <v>муниципальный округ Ярославский</v>
          </cell>
          <cell r="C67" t="str">
            <v>45 365 000</v>
          </cell>
        </row>
        <row r="68">
          <cell r="B68" t="str">
            <v>муниципальный округ Куркино</v>
          </cell>
          <cell r="C68" t="str">
            <v>45 366 000</v>
          </cell>
        </row>
        <row r="69">
          <cell r="B69" t="str">
            <v>муниципальный округ Митино</v>
          </cell>
          <cell r="C69" t="str">
            <v>45 367 000</v>
          </cell>
        </row>
        <row r="70">
          <cell r="B70" t="str">
            <v>муниципальный округ Покровское-Стрешнево</v>
          </cell>
          <cell r="C70" t="str">
            <v>45 368 000</v>
          </cell>
        </row>
        <row r="71">
          <cell r="B71" t="str">
            <v>муниципальный округ Северное Тушино</v>
          </cell>
          <cell r="C71" t="str">
            <v>45 369 000</v>
          </cell>
        </row>
        <row r="72">
          <cell r="B72" t="str">
            <v>муниципальный округ Строгино</v>
          </cell>
          <cell r="C72" t="str">
            <v>45 370 000</v>
          </cell>
        </row>
        <row r="73">
          <cell r="B73" t="str">
            <v>муниципальный округ Хорошево-Мневники</v>
          </cell>
          <cell r="C73" t="str">
            <v>45 371 000</v>
          </cell>
        </row>
        <row r="74">
          <cell r="B74" t="str">
            <v>муниципальный округ Щукино</v>
          </cell>
          <cell r="C74" t="str">
            <v>45 372 000</v>
          </cell>
        </row>
        <row r="75">
          <cell r="B75" t="str">
            <v>муниципальный округ Южное Тушино</v>
          </cell>
          <cell r="C75" t="str">
            <v>45 373 000</v>
          </cell>
        </row>
        <row r="76">
          <cell r="B76" t="str">
            <v>муниципальный округ Арбат</v>
          </cell>
          <cell r="C76" t="str">
            <v>45 374 000</v>
          </cell>
        </row>
        <row r="77">
          <cell r="B77" t="str">
            <v>муниципальный округ Басманный</v>
          </cell>
          <cell r="C77" t="str">
            <v>45 375 000</v>
          </cell>
        </row>
        <row r="78">
          <cell r="B78" t="str">
            <v>муниципальный округ Замоскворечье</v>
          </cell>
          <cell r="C78" t="str">
            <v>45 376 000</v>
          </cell>
        </row>
        <row r="79">
          <cell r="B79" t="str">
            <v>муниципальный округ Савелки</v>
          </cell>
          <cell r="C79" t="str">
            <v>45 377 000</v>
          </cell>
        </row>
        <row r="80">
          <cell r="B80" t="str">
            <v>муниципальный округ Красносельский</v>
          </cell>
          <cell r="C80" t="str">
            <v>45 378 000</v>
          </cell>
        </row>
        <row r="81">
          <cell r="B81" t="str">
            <v>муниципальный округ Мещанский</v>
          </cell>
          <cell r="C81" t="str">
            <v>45 379 000</v>
          </cell>
        </row>
        <row r="82">
          <cell r="B82" t="str">
            <v>муниципальный округ Пресненский</v>
          </cell>
          <cell r="C82" t="str">
            <v>45 380 000</v>
          </cell>
        </row>
        <row r="83">
          <cell r="B83" t="str">
            <v>муниципальный округ Таганский</v>
          </cell>
          <cell r="C83" t="str">
            <v>45 381 000</v>
          </cell>
        </row>
        <row r="84">
          <cell r="B84" t="str">
            <v>муниципальный округ Тверской</v>
          </cell>
          <cell r="C84" t="str">
            <v>45 382 000</v>
          </cell>
        </row>
        <row r="85">
          <cell r="B85" t="str">
            <v>муниципальный округ Хамовники</v>
          </cell>
          <cell r="C85" t="str">
            <v>45 383 000</v>
          </cell>
        </row>
        <row r="86">
          <cell r="B86" t="str">
            <v>муниципальный округ Якиманка</v>
          </cell>
          <cell r="C86" t="str">
            <v>45 384 000</v>
          </cell>
        </row>
        <row r="87">
          <cell r="B87" t="str">
            <v>муниципальный округ Выхино-Жулебино</v>
          </cell>
          <cell r="C87" t="str">
            <v>45 385 000</v>
          </cell>
        </row>
        <row r="88">
          <cell r="B88" t="str">
            <v>муниципальный округ Капотня</v>
          </cell>
          <cell r="C88" t="str">
            <v>45 386 000</v>
          </cell>
        </row>
        <row r="89">
          <cell r="B89" t="str">
            <v>муниципальный округ Кузьминки</v>
          </cell>
          <cell r="C89" t="str">
            <v>45 387 000</v>
          </cell>
        </row>
        <row r="90">
          <cell r="B90" t="str">
            <v>муниципальный округ Лефортово</v>
          </cell>
          <cell r="C90" t="str">
            <v>45 388 000</v>
          </cell>
        </row>
        <row r="91">
          <cell r="B91" t="str">
            <v>муниципальный округ Люблино</v>
          </cell>
          <cell r="C91" t="str">
            <v>45 389 000</v>
          </cell>
        </row>
        <row r="92">
          <cell r="B92" t="str">
            <v>муниципальный округ Марьино</v>
          </cell>
          <cell r="C92" t="str">
            <v>45 390 000</v>
          </cell>
        </row>
        <row r="93">
          <cell r="B93" t="str">
            <v>муниципальный округ Некрасовка</v>
          </cell>
          <cell r="C93" t="str">
            <v>45 391 000</v>
          </cell>
        </row>
        <row r="94">
          <cell r="B94" t="str">
            <v>муниципальный округ Нижегородский</v>
          </cell>
          <cell r="C94" t="str">
            <v>45 392 000</v>
          </cell>
        </row>
        <row r="95">
          <cell r="B95" t="str">
            <v>муниципальный округ Печатники</v>
          </cell>
          <cell r="C95" t="str">
            <v>45 393 000</v>
          </cell>
        </row>
        <row r="96">
          <cell r="B96" t="str">
            <v>муниципальный округ Рязанский</v>
          </cell>
          <cell r="C96" t="str">
            <v>45 394 000</v>
          </cell>
        </row>
        <row r="97">
          <cell r="B97" t="str">
            <v>муниципальный округ Текстильщики</v>
          </cell>
          <cell r="C97" t="str">
            <v>45 395 000</v>
          </cell>
        </row>
        <row r="98">
          <cell r="B98" t="str">
            <v>муниципальный округ Южнопортовый</v>
          </cell>
          <cell r="C98" t="str">
            <v>45 396 000</v>
          </cell>
        </row>
        <row r="99">
          <cell r="B99" t="str">
            <v>муниципальный округ Академический</v>
          </cell>
          <cell r="C99" t="str">
            <v>45 397 000</v>
          </cell>
        </row>
        <row r="100">
          <cell r="B100" t="str">
            <v>муниципальный округ Гагаринский</v>
          </cell>
          <cell r="C100" t="str">
            <v>45 398 000</v>
          </cell>
        </row>
        <row r="101">
          <cell r="B101" t="str">
            <v>Внутригородские муниципальные образования в городе Москве</v>
          </cell>
          <cell r="C101" t="str">
            <v>45 900 000</v>
          </cell>
        </row>
        <row r="102">
          <cell r="B102" t="str">
            <v>муниципальный округ Зюзино</v>
          </cell>
          <cell r="C102" t="str">
            <v>45 901 000</v>
          </cell>
        </row>
        <row r="103">
          <cell r="B103" t="str">
            <v>муниципальный округ Коньково</v>
          </cell>
          <cell r="C103" t="str">
            <v>45 902 000</v>
          </cell>
        </row>
        <row r="104">
          <cell r="B104" t="str">
            <v>муниципальный округ Котловка</v>
          </cell>
          <cell r="C104" t="str">
            <v>45 903 000</v>
          </cell>
        </row>
        <row r="105">
          <cell r="B105" t="str">
            <v>муниципальный округ Ломоносовский</v>
          </cell>
          <cell r="C105" t="str">
            <v>45 904 000</v>
          </cell>
        </row>
        <row r="106">
          <cell r="B106" t="str">
            <v>муниципальный округ Обручевский</v>
          </cell>
          <cell r="C106" t="str">
            <v>45 905 000</v>
          </cell>
        </row>
        <row r="107">
          <cell r="B107" t="str">
            <v>муниципальный округ Северное Бутово</v>
          </cell>
          <cell r="C107" t="str">
            <v>45 906 000</v>
          </cell>
        </row>
        <row r="108">
          <cell r="B108" t="str">
            <v>муниципальный округ Теплый Стан</v>
          </cell>
          <cell r="C108" t="str">
            <v>45 907 000</v>
          </cell>
        </row>
        <row r="109">
          <cell r="B109" t="str">
            <v>муниципальный округ Черемушки</v>
          </cell>
          <cell r="C109" t="str">
            <v>45 908 000</v>
          </cell>
        </row>
        <row r="110">
          <cell r="B110" t="str">
            <v>муниципальный округ Южное Бутово</v>
          </cell>
          <cell r="C110" t="str">
            <v>45 909 000</v>
          </cell>
        </row>
        <row r="111">
          <cell r="B111" t="str">
            <v>муниципальный округ Ясенево</v>
          </cell>
          <cell r="C111" t="str">
            <v>45 910 000</v>
          </cell>
        </row>
        <row r="112">
          <cell r="B112" t="str">
            <v>муниципальный округ Бирюлево Восточное</v>
          </cell>
          <cell r="C112" t="str">
            <v>45 911 000</v>
          </cell>
        </row>
        <row r="113">
          <cell r="B113" t="str">
            <v>муниципальный округ Бирюлево Западное</v>
          </cell>
          <cell r="C113" t="str">
            <v>45 912 000</v>
          </cell>
        </row>
        <row r="114">
          <cell r="B114" t="str">
            <v>муниципальный округ Братеево</v>
          </cell>
          <cell r="C114" t="str">
            <v>45 913 000</v>
          </cell>
        </row>
        <row r="115">
          <cell r="B115" t="str">
            <v>муниципальный округ Даниловский</v>
          </cell>
          <cell r="C115" t="str">
            <v>45 914 000</v>
          </cell>
        </row>
        <row r="116">
          <cell r="B116" t="str">
            <v>муниципальный округ Донской</v>
          </cell>
          <cell r="C116" t="str">
            <v>45 915 000</v>
          </cell>
        </row>
        <row r="117">
          <cell r="B117" t="str">
            <v>муниципальный округ Зябликово</v>
          </cell>
          <cell r="C117" t="str">
            <v>45 916 000</v>
          </cell>
        </row>
        <row r="118">
          <cell r="B118" t="str">
            <v>муниципальный округ Москворечье-Сабурово</v>
          </cell>
          <cell r="C118" t="str">
            <v>45 917 000</v>
          </cell>
        </row>
        <row r="119">
          <cell r="B119" t="str">
            <v>муниципальный округ Нагатино-Садовники</v>
          </cell>
          <cell r="C119" t="str">
            <v>45 918 000</v>
          </cell>
        </row>
        <row r="120">
          <cell r="B120" t="str">
            <v>муниципальный округ Нагатинский затон</v>
          </cell>
          <cell r="C120" t="str">
            <v>45 919 000</v>
          </cell>
        </row>
        <row r="121">
          <cell r="B121" t="str">
            <v>муниципальный округ Нагорный</v>
          </cell>
          <cell r="C121" t="str">
            <v>45 920 000</v>
          </cell>
        </row>
        <row r="122">
          <cell r="B122" t="str">
            <v>муниципальный округ Орехово-Борисово Северное</v>
          </cell>
          <cell r="C122" t="str">
            <v>45 921 000</v>
          </cell>
        </row>
        <row r="123">
          <cell r="B123" t="str">
            <v>муниципальный округ Орехово-Борисово Южное</v>
          </cell>
          <cell r="C123" t="str">
            <v>45 922 000</v>
          </cell>
        </row>
        <row r="124">
          <cell r="B124" t="str">
            <v>муниципальный округ Царицыно</v>
          </cell>
          <cell r="C124" t="str">
            <v>45 923 000</v>
          </cell>
        </row>
        <row r="125">
          <cell r="B125" t="str">
            <v>муниципальный округ Чертаново Северное</v>
          </cell>
          <cell r="C125" t="str">
            <v>45 924 000</v>
          </cell>
        </row>
        <row r="126">
          <cell r="B126" t="str">
            <v>муниципальный округ Чертаново Центральное</v>
          </cell>
          <cell r="C126" t="str">
            <v>45 925 000</v>
          </cell>
        </row>
        <row r="127">
          <cell r="B127" t="str">
            <v>муниципальный округ Чертаново Южное</v>
          </cell>
          <cell r="C127" t="str">
            <v>45 926 000</v>
          </cell>
        </row>
        <row r="128">
          <cell r="B128" t="str">
            <v>муниципальный округ Старое Крюково</v>
          </cell>
          <cell r="C128" t="str">
            <v>45 927 000</v>
          </cell>
        </row>
        <row r="129">
          <cell r="B129" t="str">
            <v>городской округ Троицк</v>
          </cell>
          <cell r="C129" t="str">
            <v>45 931 000</v>
          </cell>
        </row>
        <row r="130">
          <cell r="B130" t="str">
            <v>Муниципальный округ Щербинка</v>
          </cell>
          <cell r="C130" t="str">
            <v>45 932 000</v>
          </cell>
        </row>
        <row r="131">
          <cell r="B131" t="str">
            <v>Муниципальный округ Внуково</v>
          </cell>
          <cell r="C131" t="str">
            <v>45 941 000</v>
          </cell>
        </row>
        <row r="132">
          <cell r="B132" t="str">
            <v>Муниципальный округ Вороново</v>
          </cell>
          <cell r="C132" t="str">
            <v>45 943 000</v>
          </cell>
        </row>
        <row r="133">
          <cell r="B133" t="str">
            <v>Муниципальный округ Краснопахорский</v>
          </cell>
          <cell r="C133" t="str">
            <v>45 948 000</v>
          </cell>
        </row>
        <row r="134">
          <cell r="B134" t="str">
            <v>Муниципальный округ Филимонковский</v>
          </cell>
          <cell r="C134" t="str">
            <v>45 959 000</v>
          </cell>
        </row>
        <row r="135">
          <cell r="B135" t="str">
            <v>Муниципальный округ Коммунарка</v>
          </cell>
          <cell r="C135" t="str">
            <v>45 963 000</v>
          </cell>
        </row>
        <row r="136">
          <cell r="B136" t="str">
            <v>Муниципальный округ Бекасово</v>
          </cell>
          <cell r="C136" t="str">
            <v>45 966 000</v>
          </cell>
        </row>
      </sheetData>
      <sheetData sheetId="87" refreshError="1"/>
      <sheetData sheetId="88" refreshError="1"/>
      <sheetData sheetId="89" refreshError="1"/>
      <sheetData sheetId="90">
        <row r="6">
          <cell r="C6" t="str">
            <v>вода</v>
          </cell>
        </row>
        <row r="7">
          <cell r="C7" t="str">
            <v>пар</v>
          </cell>
        </row>
        <row r="8">
          <cell r="C8" t="str">
            <v>вода и пар</v>
          </cell>
        </row>
        <row r="26">
          <cell r="C26" t="str">
            <v>газ</v>
          </cell>
        </row>
        <row r="27">
          <cell r="C27" t="str">
            <v>мазут</v>
          </cell>
        </row>
        <row r="28">
          <cell r="C28" t="str">
            <v>уголь</v>
          </cell>
        </row>
        <row r="29">
          <cell r="C29" t="str">
            <v>нефть</v>
          </cell>
        </row>
        <row r="30">
          <cell r="C30" t="str">
            <v>дизельное топливо</v>
          </cell>
        </row>
        <row r="31">
          <cell r="C31" t="str">
            <v>прочие виды топлива</v>
          </cell>
        </row>
        <row r="36">
          <cell r="C36" t="str">
            <v>Однотрубные</v>
          </cell>
        </row>
        <row r="37">
          <cell r="C37" t="str">
            <v>Двухтрубные</v>
          </cell>
        </row>
        <row r="38">
          <cell r="C38" t="str">
            <v>Трехтрубные</v>
          </cell>
        </row>
        <row r="39">
          <cell r="C39" t="str">
            <v>Четырехтрубные</v>
          </cell>
        </row>
      </sheetData>
      <sheetData sheetId="91">
        <row r="4">
          <cell r="B4" t="str">
            <v>Индексация</v>
          </cell>
          <cell r="N4" t="str">
            <v xml:space="preserve">Снижение удельного расхода топлива на производство единицы тепловой энергии, отпускаемой с коллекторов источников тепловой энергии (кг у. т./Гкал)_x000D_
_x000D_
</v>
          </cell>
          <cell r="O4">
            <v>1</v>
          </cell>
          <cell r="P4" t="str">
            <v>февраля</v>
          </cell>
          <cell r="Q4" t="str">
            <v>2022 года</v>
          </cell>
        </row>
        <row r="5">
          <cell r="B5" t="str">
            <v>Экономически обоснованные расходы</v>
          </cell>
          <cell r="N5" t="str">
            <v xml:space="preserve">Снижение удельного расхода электрической энергии на производство единицы тепловой энергии, отпускаемой с коллекторов источников тепловой энергии (кВт.ч/Гкал)_x000D_
</v>
          </cell>
          <cell r="O5">
            <v>2</v>
          </cell>
          <cell r="P5" t="str">
            <v>марта</v>
          </cell>
          <cell r="Q5" t="str">
            <v>2023 года</v>
          </cell>
        </row>
        <row r="6">
          <cell r="B6" t="str">
            <v>Сравнение аналогов</v>
          </cell>
          <cell r="N6" t="str">
            <v xml:space="preserve">Величина технологических потерь при передаче тепловой энергии, теплоносителя по тепловым сетям (Гкал, % к отпуску в сеть)_x000D_
</v>
          </cell>
          <cell r="O6">
            <v>3</v>
          </cell>
          <cell r="P6" t="str">
            <v>апреля</v>
          </cell>
          <cell r="Q6" t="str">
            <v>2024 года</v>
          </cell>
        </row>
        <row r="7">
          <cell r="B7" t="str">
            <v>Не регулировалась</v>
          </cell>
          <cell r="N7" t="str">
            <v xml:space="preserve">Сокращение расхода тепловой энергии на собственные нужды (в % к выработанной тепловой энергии)_x000D_
_x000D_
</v>
          </cell>
          <cell r="O7">
            <v>4</v>
          </cell>
          <cell r="P7" t="str">
            <v>мая</v>
          </cell>
          <cell r="Q7" t="str">
            <v>2025 года</v>
          </cell>
        </row>
        <row r="8">
          <cell r="N8" t="str">
            <v xml:space="preserve">Отношение величины технологических потерь тепловой энергии, теплоносителя к материальной характеристике тепловой сети (Гкал/м2)_x000D_
</v>
          </cell>
          <cell r="O8">
            <v>5</v>
          </cell>
          <cell r="P8" t="str">
            <v>июня</v>
          </cell>
        </row>
        <row r="9">
          <cell r="N9" t="str">
            <v xml:space="preserve">Увеличение доли приборного учета передаваемых и потребляемых ресурсов (%)_x000D_
</v>
          </cell>
          <cell r="O9">
            <v>7</v>
          </cell>
          <cell r="P9" t="str">
            <v>июля</v>
          </cell>
        </row>
        <row r="10">
          <cell r="N10" t="str">
            <v xml:space="preserve">Снижение удельного расхода электрической энергии на производство единицы теплоносителя, отпускаемого с коллекторов теплоснабжающей организации (кВт.ч/тонн)_x000D_
</v>
          </cell>
          <cell r="O10">
            <v>8</v>
          </cell>
          <cell r="P10" t="str">
            <v>августа</v>
          </cell>
        </row>
        <row r="11">
          <cell r="N11" t="str">
            <v>Снижение удельного расхода электрической энергии на передачу единицы тепловой энергии, отпускаемой в тепловую сеть (кВт.ч/Гкал)</v>
          </cell>
          <cell r="O11">
            <v>9</v>
          </cell>
          <cell r="P11" t="str">
            <v>сентября</v>
          </cell>
        </row>
        <row r="12">
          <cell r="O12">
            <v>10</v>
          </cell>
          <cell r="P12" t="str">
            <v>октября</v>
          </cell>
        </row>
        <row r="13">
          <cell r="O13">
            <v>11</v>
          </cell>
          <cell r="P13" t="str">
            <v>ноября</v>
          </cell>
        </row>
        <row r="14">
          <cell r="O14">
            <v>12</v>
          </cell>
          <cell r="P14" t="str">
            <v>декабря</v>
          </cell>
        </row>
        <row r="15">
          <cell r="O15">
            <v>13</v>
          </cell>
        </row>
        <row r="16">
          <cell r="O16">
            <v>14</v>
          </cell>
        </row>
        <row r="17">
          <cell r="O17">
            <v>15</v>
          </cell>
        </row>
        <row r="18">
          <cell r="O18">
            <v>16</v>
          </cell>
        </row>
        <row r="19">
          <cell r="O19">
            <v>17</v>
          </cell>
        </row>
        <row r="20">
          <cell r="O20">
            <v>18</v>
          </cell>
        </row>
        <row r="21">
          <cell r="O21">
            <v>19</v>
          </cell>
        </row>
        <row r="22">
          <cell r="O22">
            <v>20</v>
          </cell>
        </row>
        <row r="23">
          <cell r="O23">
            <v>21</v>
          </cell>
        </row>
        <row r="24">
          <cell r="O24">
            <v>22</v>
          </cell>
        </row>
        <row r="25">
          <cell r="O25">
            <v>23</v>
          </cell>
        </row>
        <row r="26">
          <cell r="O26">
            <v>24</v>
          </cell>
        </row>
        <row r="27">
          <cell r="O27">
            <v>25</v>
          </cell>
        </row>
        <row r="28">
          <cell r="O28">
            <v>26</v>
          </cell>
        </row>
        <row r="29">
          <cell r="O29">
            <v>27</v>
          </cell>
        </row>
        <row r="30">
          <cell r="O30">
            <v>28</v>
          </cell>
        </row>
        <row r="31">
          <cell r="O31">
            <v>29</v>
          </cell>
        </row>
        <row r="32">
          <cell r="O32">
            <v>30</v>
          </cell>
        </row>
        <row r="33">
          <cell r="O33">
            <v>31</v>
          </cell>
        </row>
      </sheetData>
      <sheetData sheetId="92" refreshError="1"/>
      <sheetData sheetId="9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  <outlinePr summaryBelow="0" summaryRight="0"/>
  </sheetPr>
  <dimension ref="A1:EN220"/>
  <sheetViews>
    <sheetView showGridLines="0" tabSelected="1" workbookViewId="0">
      <pane xSplit="10" ySplit="18" topLeftCell="K19" activePane="bottomRight" state="frozen"/>
      <selection pane="topRight" activeCell="K1" sqref="K1"/>
      <selection pane="bottomLeft" activeCell="A19" sqref="A19"/>
      <selection pane="bottomRight" activeCell="EF1" sqref="EF1:EF1048576"/>
    </sheetView>
  </sheetViews>
  <sheetFormatPr defaultColWidth="9.625" defaultRowHeight="12.75" customHeight="1" outlineLevelCol="1" x14ac:dyDescent="0.25"/>
  <cols>
    <col min="1" max="1" width="11.25" style="1" hidden="1" customWidth="1"/>
    <col min="2" max="5" width="5.75" style="1" hidden="1" customWidth="1"/>
    <col min="6" max="6" width="4.5" style="9" customWidth="1"/>
    <col min="7" max="7" width="15.375" style="9" customWidth="1"/>
    <col min="8" max="8" width="66.25" style="9" customWidth="1"/>
    <col min="9" max="9" width="29" style="9" customWidth="1"/>
    <col min="10" max="10" width="11" style="9" customWidth="1"/>
    <col min="11" max="14" width="14.25" style="9" customWidth="1"/>
    <col min="15" max="17" width="12.75" style="9" customWidth="1"/>
    <col min="18" max="18" width="12.75" style="9" customWidth="1" collapsed="1"/>
    <col min="19" max="30" width="12.75" style="9" hidden="1" customWidth="1" outlineLevel="1"/>
    <col min="31" max="34" width="12.75" style="9" hidden="1" customWidth="1"/>
    <col min="35" max="35" width="12.75" style="9" hidden="1" customWidth="1" collapsed="1"/>
    <col min="36" max="47" width="12.75" style="9" hidden="1" customWidth="1" outlineLevel="1"/>
    <col min="48" max="48" width="15.5" style="9" customWidth="1"/>
    <col min="49" max="52" width="12.75" style="9" customWidth="1"/>
    <col min="53" max="53" width="14.25" style="9" customWidth="1"/>
    <col min="54" max="56" width="12.75" style="9" customWidth="1"/>
    <col min="57" max="57" width="12.75" style="9" customWidth="1" collapsed="1"/>
    <col min="58" max="69" width="12.75" style="9" hidden="1" customWidth="1" outlineLevel="1"/>
    <col min="70" max="70" width="19.375" style="9" customWidth="1"/>
    <col min="71" max="73" width="12.75" style="9" customWidth="1"/>
    <col min="74" max="74" width="12.75" style="9" customWidth="1" collapsed="1"/>
    <col min="75" max="86" width="12.75" style="9" hidden="1" customWidth="1" outlineLevel="1"/>
    <col min="87" max="88" width="12.75" style="9" customWidth="1"/>
    <col min="89" max="90" width="12.75" style="9" hidden="1" customWidth="1"/>
    <col min="91" max="91" width="17" style="9" hidden="1" customWidth="1"/>
    <col min="92" max="94" width="12.75" style="9" hidden="1" customWidth="1"/>
    <col min="95" max="95" width="12.75" style="9" hidden="1" customWidth="1" collapsed="1"/>
    <col min="96" max="107" width="12.75" style="9" hidden="1" customWidth="1" outlineLevel="1"/>
    <col min="108" max="108" width="13.25" style="9" hidden="1" customWidth="1" outlineLevel="1"/>
    <col min="109" max="109" width="17.25" style="9" hidden="1" customWidth="1" outlineLevel="1"/>
    <col min="110" max="113" width="12.75" style="9" hidden="1" customWidth="1"/>
    <col min="114" max="120" width="13.25" style="9" hidden="1" customWidth="1"/>
    <col min="121" max="121" width="9.625" style="10"/>
    <col min="122" max="122" width="9.625" style="11"/>
    <col min="123" max="123" width="9.625" style="10"/>
    <col min="124" max="135" width="9.625" style="12"/>
    <col min="136" max="16384" width="9.625" style="10"/>
  </cols>
  <sheetData>
    <row r="1" spans="1:123" s="1" customFormat="1" ht="11.25" hidden="1" customHeight="1" x14ac:dyDescent="0.15">
      <c r="A1" s="1" t="s">
        <v>0</v>
      </c>
      <c r="I1" s="2" t="s">
        <v>1</v>
      </c>
      <c r="K1" s="3" t="s">
        <v>2</v>
      </c>
      <c r="L1" s="3" t="s">
        <v>2</v>
      </c>
      <c r="M1" s="3" t="s">
        <v>3</v>
      </c>
      <c r="N1" s="4" t="s">
        <v>2</v>
      </c>
      <c r="O1" s="4" t="s">
        <v>2</v>
      </c>
      <c r="P1" s="4" t="s">
        <v>2</v>
      </c>
      <c r="Q1" s="4" t="s">
        <v>2</v>
      </c>
      <c r="R1" s="4" t="s">
        <v>2</v>
      </c>
      <c r="S1" s="4" t="s">
        <v>2</v>
      </c>
      <c r="T1" s="4" t="s">
        <v>2</v>
      </c>
      <c r="U1" s="4" t="s">
        <v>2</v>
      </c>
      <c r="V1" s="4" t="s">
        <v>2</v>
      </c>
      <c r="W1" s="4" t="s">
        <v>2</v>
      </c>
      <c r="X1" s="4" t="s">
        <v>2</v>
      </c>
      <c r="Y1" s="4" t="s">
        <v>2</v>
      </c>
      <c r="Z1" s="4" t="s">
        <v>2</v>
      </c>
      <c r="AA1" s="4" t="s">
        <v>2</v>
      </c>
      <c r="AB1" s="4" t="s">
        <v>2</v>
      </c>
      <c r="AC1" s="4" t="s">
        <v>2</v>
      </c>
      <c r="AD1" s="4" t="s">
        <v>2</v>
      </c>
      <c r="AE1" s="3" t="s">
        <v>2</v>
      </c>
      <c r="AF1" s="3" t="s">
        <v>2</v>
      </c>
      <c r="AG1" s="3" t="s">
        <v>2</v>
      </c>
      <c r="AH1" s="3" t="s">
        <v>2</v>
      </c>
      <c r="AI1" s="3" t="s">
        <v>2</v>
      </c>
      <c r="AJ1" s="3" t="s">
        <v>2</v>
      </c>
      <c r="AK1" s="3" t="s">
        <v>2</v>
      </c>
      <c r="AL1" s="3" t="s">
        <v>2</v>
      </c>
      <c r="AM1" s="3" t="s">
        <v>2</v>
      </c>
      <c r="AN1" s="3" t="s">
        <v>2</v>
      </c>
      <c r="AO1" s="3" t="s">
        <v>2</v>
      </c>
      <c r="AP1" s="3" t="s">
        <v>2</v>
      </c>
      <c r="AQ1" s="3" t="s">
        <v>2</v>
      </c>
      <c r="AR1" s="3" t="s">
        <v>2</v>
      </c>
      <c r="AS1" s="3" t="s">
        <v>2</v>
      </c>
      <c r="AT1" s="3" t="s">
        <v>2</v>
      </c>
      <c r="AU1" s="3" t="s">
        <v>2</v>
      </c>
      <c r="AV1" s="3" t="s">
        <v>4</v>
      </c>
      <c r="AW1" s="3" t="s">
        <v>4</v>
      </c>
      <c r="AX1" s="3" t="s">
        <v>4</v>
      </c>
      <c r="AY1" s="3" t="s">
        <v>4</v>
      </c>
      <c r="AZ1" s="3" t="s">
        <v>4</v>
      </c>
      <c r="BA1" s="4" t="s">
        <v>5</v>
      </c>
      <c r="BB1" s="4" t="s">
        <v>5</v>
      </c>
      <c r="BC1" s="4" t="s">
        <v>5</v>
      </c>
      <c r="BD1" s="4" t="s">
        <v>5</v>
      </c>
      <c r="BE1" s="4" t="s">
        <v>5</v>
      </c>
      <c r="BF1" s="4" t="s">
        <v>5</v>
      </c>
      <c r="BG1" s="4" t="s">
        <v>5</v>
      </c>
      <c r="BH1" s="4" t="s">
        <v>5</v>
      </c>
      <c r="BI1" s="4" t="s">
        <v>5</v>
      </c>
      <c r="BJ1" s="4" t="s">
        <v>5</v>
      </c>
      <c r="BK1" s="4" t="s">
        <v>5</v>
      </c>
      <c r="BL1" s="4" t="s">
        <v>5</v>
      </c>
      <c r="BM1" s="4" t="s">
        <v>5</v>
      </c>
      <c r="BN1" s="4" t="s">
        <v>5</v>
      </c>
      <c r="BO1" s="4" t="s">
        <v>5</v>
      </c>
      <c r="BP1" s="4" t="s">
        <v>5</v>
      </c>
      <c r="BQ1" s="4" t="s">
        <v>5</v>
      </c>
      <c r="BR1" s="4" t="s">
        <v>3</v>
      </c>
      <c r="BS1" s="4" t="s">
        <v>3</v>
      </c>
      <c r="BT1" s="4" t="s">
        <v>3</v>
      </c>
      <c r="BU1" s="4" t="s">
        <v>3</v>
      </c>
      <c r="BV1" s="4" t="s">
        <v>3</v>
      </c>
      <c r="BW1" s="4" t="s">
        <v>3</v>
      </c>
      <c r="BX1" s="4" t="s">
        <v>3</v>
      </c>
      <c r="BY1" s="4" t="s">
        <v>3</v>
      </c>
      <c r="BZ1" s="4" t="s">
        <v>3</v>
      </c>
      <c r="CA1" s="4" t="s">
        <v>3</v>
      </c>
      <c r="CB1" s="4" t="s">
        <v>3</v>
      </c>
      <c r="CC1" s="4" t="s">
        <v>3</v>
      </c>
      <c r="CD1" s="4" t="s">
        <v>3</v>
      </c>
      <c r="CE1" s="4" t="s">
        <v>3</v>
      </c>
      <c r="CF1" s="4" t="s">
        <v>3</v>
      </c>
      <c r="CG1" s="4" t="s">
        <v>3</v>
      </c>
      <c r="CH1" s="4" t="s">
        <v>3</v>
      </c>
      <c r="CI1" s="4" t="s">
        <v>3</v>
      </c>
      <c r="CJ1" s="4" t="s">
        <v>3</v>
      </c>
      <c r="CK1" s="4" t="s">
        <v>3</v>
      </c>
      <c r="CL1" s="4" t="s">
        <v>3</v>
      </c>
      <c r="CM1" s="3" t="s">
        <v>3</v>
      </c>
      <c r="CN1" s="3" t="s">
        <v>3</v>
      </c>
      <c r="CO1" s="3" t="s">
        <v>3</v>
      </c>
      <c r="CP1" s="3" t="s">
        <v>3</v>
      </c>
      <c r="CQ1" s="3" t="s">
        <v>3</v>
      </c>
      <c r="CR1" s="3" t="s">
        <v>3</v>
      </c>
      <c r="CS1" s="3" t="s">
        <v>3</v>
      </c>
      <c r="CT1" s="3" t="s">
        <v>3</v>
      </c>
      <c r="CU1" s="3" t="s">
        <v>3</v>
      </c>
      <c r="CV1" s="3" t="s">
        <v>3</v>
      </c>
      <c r="CW1" s="3" t="s">
        <v>3</v>
      </c>
      <c r="CX1" s="3" t="s">
        <v>3</v>
      </c>
      <c r="CY1" s="3" t="s">
        <v>3</v>
      </c>
      <c r="CZ1" s="3" t="s">
        <v>3</v>
      </c>
      <c r="DA1" s="3" t="s">
        <v>3</v>
      </c>
      <c r="DB1" s="3" t="s">
        <v>3</v>
      </c>
      <c r="DC1" s="3" t="s">
        <v>3</v>
      </c>
      <c r="DD1" s="3" t="s">
        <v>6</v>
      </c>
      <c r="DE1" s="3" t="s">
        <v>7</v>
      </c>
      <c r="DF1" s="3" t="s">
        <v>3</v>
      </c>
      <c r="DG1" s="3" t="s">
        <v>3</v>
      </c>
      <c r="DH1" s="3" t="s">
        <v>3</v>
      </c>
      <c r="DI1" s="3" t="s">
        <v>3</v>
      </c>
      <c r="DR1" s="5"/>
    </row>
    <row r="2" spans="1:123" s="1" customFormat="1" ht="11.25" hidden="1" customHeight="1" x14ac:dyDescent="0.15">
      <c r="A2" s="1" t="s">
        <v>9</v>
      </c>
      <c r="I2" s="2" t="s">
        <v>10</v>
      </c>
      <c r="K2" s="3" t="s">
        <v>11</v>
      </c>
      <c r="L2" s="3" t="s">
        <v>11</v>
      </c>
      <c r="M2" s="3" t="s">
        <v>12</v>
      </c>
      <c r="N2" s="4" t="s">
        <v>11</v>
      </c>
      <c r="O2" s="4" t="s">
        <v>11</v>
      </c>
      <c r="P2" s="4" t="s">
        <v>11</v>
      </c>
      <c r="Q2" s="4" t="s">
        <v>11</v>
      </c>
      <c r="R2" s="4" t="s">
        <v>11</v>
      </c>
      <c r="S2" s="4" t="s">
        <v>11</v>
      </c>
      <c r="T2" s="4" t="s">
        <v>11</v>
      </c>
      <c r="U2" s="4" t="s">
        <v>11</v>
      </c>
      <c r="V2" s="4" t="s">
        <v>11</v>
      </c>
      <c r="W2" s="4" t="s">
        <v>11</v>
      </c>
      <c r="X2" s="4" t="s">
        <v>11</v>
      </c>
      <c r="Y2" s="4" t="s">
        <v>11</v>
      </c>
      <c r="Z2" s="4" t="s">
        <v>11</v>
      </c>
      <c r="AA2" s="4" t="s">
        <v>11</v>
      </c>
      <c r="AB2" s="4" t="s">
        <v>11</v>
      </c>
      <c r="AC2" s="4" t="s">
        <v>11</v>
      </c>
      <c r="AD2" s="4" t="s">
        <v>11</v>
      </c>
      <c r="AE2" s="3" t="s">
        <v>12</v>
      </c>
      <c r="AF2" s="3" t="s">
        <v>12</v>
      </c>
      <c r="AG2" s="3" t="s">
        <v>12</v>
      </c>
      <c r="AH2" s="3" t="s">
        <v>12</v>
      </c>
      <c r="AI2" s="3" t="s">
        <v>12</v>
      </c>
      <c r="AJ2" s="3" t="s">
        <v>12</v>
      </c>
      <c r="AK2" s="3" t="s">
        <v>12</v>
      </c>
      <c r="AL2" s="3" t="s">
        <v>12</v>
      </c>
      <c r="AM2" s="3" t="s">
        <v>12</v>
      </c>
      <c r="AN2" s="3" t="s">
        <v>12</v>
      </c>
      <c r="AO2" s="3" t="s">
        <v>12</v>
      </c>
      <c r="AP2" s="3" t="s">
        <v>12</v>
      </c>
      <c r="AQ2" s="3" t="s">
        <v>12</v>
      </c>
      <c r="AR2" s="3" t="s">
        <v>12</v>
      </c>
      <c r="AS2" s="3" t="s">
        <v>12</v>
      </c>
      <c r="AT2" s="3" t="s">
        <v>12</v>
      </c>
      <c r="AU2" s="3" t="s">
        <v>12</v>
      </c>
      <c r="AV2" s="3" t="s">
        <v>11</v>
      </c>
      <c r="AW2" s="3" t="s">
        <v>11</v>
      </c>
      <c r="AX2" s="3" t="s">
        <v>11</v>
      </c>
      <c r="AY2" s="3" t="s">
        <v>11</v>
      </c>
      <c r="AZ2" s="3" t="s">
        <v>11</v>
      </c>
      <c r="BA2" s="4" t="s">
        <v>11</v>
      </c>
      <c r="BB2" s="4" t="s">
        <v>11</v>
      </c>
      <c r="BC2" s="4" t="s">
        <v>11</v>
      </c>
      <c r="BD2" s="4" t="s">
        <v>11</v>
      </c>
      <c r="BE2" s="4" t="s">
        <v>11</v>
      </c>
      <c r="BF2" s="4" t="s">
        <v>11</v>
      </c>
      <c r="BG2" s="4" t="s">
        <v>11</v>
      </c>
      <c r="BH2" s="4" t="s">
        <v>11</v>
      </c>
      <c r="BI2" s="4" t="s">
        <v>11</v>
      </c>
      <c r="BJ2" s="4" t="s">
        <v>11</v>
      </c>
      <c r="BK2" s="4" t="s">
        <v>11</v>
      </c>
      <c r="BL2" s="4" t="s">
        <v>11</v>
      </c>
      <c r="BM2" s="4" t="s">
        <v>11</v>
      </c>
      <c r="BN2" s="4" t="s">
        <v>11</v>
      </c>
      <c r="BO2" s="4" t="s">
        <v>11</v>
      </c>
      <c r="BP2" s="4" t="s">
        <v>11</v>
      </c>
      <c r="BQ2" s="4" t="s">
        <v>11</v>
      </c>
      <c r="BR2" s="4" t="s">
        <v>11</v>
      </c>
      <c r="BS2" s="4" t="s">
        <v>11</v>
      </c>
      <c r="BT2" s="4" t="s">
        <v>11</v>
      </c>
      <c r="BU2" s="4" t="s">
        <v>11</v>
      </c>
      <c r="BV2" s="4" t="s">
        <v>11</v>
      </c>
      <c r="BW2" s="4" t="s">
        <v>11</v>
      </c>
      <c r="BX2" s="4" t="s">
        <v>11</v>
      </c>
      <c r="BY2" s="4" t="s">
        <v>11</v>
      </c>
      <c r="BZ2" s="4" t="s">
        <v>11</v>
      </c>
      <c r="CA2" s="4" t="s">
        <v>11</v>
      </c>
      <c r="CB2" s="4" t="s">
        <v>11</v>
      </c>
      <c r="CC2" s="4" t="s">
        <v>11</v>
      </c>
      <c r="CD2" s="4" t="s">
        <v>11</v>
      </c>
      <c r="CE2" s="4" t="s">
        <v>11</v>
      </c>
      <c r="CF2" s="4" t="s">
        <v>11</v>
      </c>
      <c r="CG2" s="4" t="s">
        <v>11</v>
      </c>
      <c r="CH2" s="4" t="s">
        <v>11</v>
      </c>
      <c r="CI2" s="4" t="s">
        <v>11</v>
      </c>
      <c r="CJ2" s="4" t="s">
        <v>11</v>
      </c>
      <c r="CK2" s="4" t="s">
        <v>11</v>
      </c>
      <c r="CL2" s="4" t="s">
        <v>11</v>
      </c>
      <c r="CM2" s="3" t="s">
        <v>12</v>
      </c>
      <c r="CN2" s="3" t="s">
        <v>12</v>
      </c>
      <c r="CO2" s="3" t="s">
        <v>12</v>
      </c>
      <c r="CP2" s="3" t="s">
        <v>12</v>
      </c>
      <c r="CQ2" s="3" t="s">
        <v>12</v>
      </c>
      <c r="CR2" s="3" t="s">
        <v>12</v>
      </c>
      <c r="CS2" s="3" t="s">
        <v>12</v>
      </c>
      <c r="CT2" s="3" t="s">
        <v>12</v>
      </c>
      <c r="CU2" s="3" t="s">
        <v>12</v>
      </c>
      <c r="CV2" s="3" t="s">
        <v>12</v>
      </c>
      <c r="CW2" s="3" t="s">
        <v>12</v>
      </c>
      <c r="CX2" s="3" t="s">
        <v>12</v>
      </c>
      <c r="CY2" s="3" t="s">
        <v>12</v>
      </c>
      <c r="CZ2" s="3" t="s">
        <v>12</v>
      </c>
      <c r="DA2" s="3" t="s">
        <v>12</v>
      </c>
      <c r="DB2" s="3" t="s">
        <v>12</v>
      </c>
      <c r="DC2" s="3" t="s">
        <v>12</v>
      </c>
      <c r="DD2" s="3" t="s">
        <v>13</v>
      </c>
      <c r="DE2" s="3" t="s">
        <v>13</v>
      </c>
      <c r="DF2" s="3" t="s">
        <v>12</v>
      </c>
      <c r="DG2" s="3" t="s">
        <v>12</v>
      </c>
      <c r="DH2" s="3" t="s">
        <v>12</v>
      </c>
      <c r="DI2" s="3" t="s">
        <v>12</v>
      </c>
      <c r="DR2" s="5"/>
    </row>
    <row r="3" spans="1:123" s="1" customFormat="1" ht="11.25" hidden="1" customHeight="1" x14ac:dyDescent="0.15">
      <c r="A3" s="1" t="s">
        <v>14</v>
      </c>
      <c r="I3" s="2" t="s">
        <v>15</v>
      </c>
      <c r="K3" s="3" t="s">
        <v>16</v>
      </c>
      <c r="L3" s="3" t="s">
        <v>16</v>
      </c>
      <c r="M3" s="3" t="s">
        <v>16</v>
      </c>
      <c r="N3" s="4" t="s">
        <v>16</v>
      </c>
      <c r="O3" s="4" t="s">
        <v>17</v>
      </c>
      <c r="P3" s="4" t="s">
        <v>18</v>
      </c>
      <c r="Q3" s="4" t="s">
        <v>19</v>
      </c>
      <c r="R3" s="4" t="s">
        <v>20</v>
      </c>
      <c r="S3" s="4" t="s">
        <v>21</v>
      </c>
      <c r="T3" s="4" t="s">
        <v>22</v>
      </c>
      <c r="U3" s="4" t="s">
        <v>23</v>
      </c>
      <c r="V3" s="4" t="s">
        <v>24</v>
      </c>
      <c r="W3" s="4" t="s">
        <v>25</v>
      </c>
      <c r="X3" s="4" t="s">
        <v>26</v>
      </c>
      <c r="Y3" s="4" t="s">
        <v>27</v>
      </c>
      <c r="Z3" s="4" t="s">
        <v>28</v>
      </c>
      <c r="AA3" s="4" t="s">
        <v>29</v>
      </c>
      <c r="AB3" s="4" t="s">
        <v>30</v>
      </c>
      <c r="AC3" s="4" t="s">
        <v>31</v>
      </c>
      <c r="AD3" s="4" t="s">
        <v>32</v>
      </c>
      <c r="AE3" s="3" t="s">
        <v>16</v>
      </c>
      <c r="AF3" s="3" t="s">
        <v>17</v>
      </c>
      <c r="AG3" s="3" t="s">
        <v>18</v>
      </c>
      <c r="AH3" s="3" t="s">
        <v>19</v>
      </c>
      <c r="AI3" s="3" t="s">
        <v>20</v>
      </c>
      <c r="AJ3" s="3" t="s">
        <v>21</v>
      </c>
      <c r="AK3" s="3" t="s">
        <v>22</v>
      </c>
      <c r="AL3" s="3" t="s">
        <v>23</v>
      </c>
      <c r="AM3" s="3" t="s">
        <v>24</v>
      </c>
      <c r="AN3" s="3" t="s">
        <v>25</v>
      </c>
      <c r="AO3" s="3" t="s">
        <v>26</v>
      </c>
      <c r="AP3" s="3" t="s">
        <v>27</v>
      </c>
      <c r="AQ3" s="3" t="s">
        <v>28</v>
      </c>
      <c r="AR3" s="3" t="s">
        <v>29</v>
      </c>
      <c r="AS3" s="3" t="s">
        <v>30</v>
      </c>
      <c r="AT3" s="3" t="s">
        <v>31</v>
      </c>
      <c r="AU3" s="3" t="s">
        <v>32</v>
      </c>
      <c r="AV3" s="3" t="s">
        <v>16</v>
      </c>
      <c r="AW3" s="3" t="s">
        <v>17</v>
      </c>
      <c r="AX3" s="3" t="s">
        <v>18</v>
      </c>
      <c r="AY3" s="3" t="s">
        <v>19</v>
      </c>
      <c r="AZ3" s="3" t="s">
        <v>20</v>
      </c>
      <c r="BA3" s="4" t="s">
        <v>16</v>
      </c>
      <c r="BB3" s="4" t="s">
        <v>17</v>
      </c>
      <c r="BC3" s="4" t="s">
        <v>18</v>
      </c>
      <c r="BD3" s="4" t="s">
        <v>19</v>
      </c>
      <c r="BE3" s="4" t="s">
        <v>20</v>
      </c>
      <c r="BF3" s="4" t="s">
        <v>21</v>
      </c>
      <c r="BG3" s="4" t="s">
        <v>22</v>
      </c>
      <c r="BH3" s="4" t="s">
        <v>23</v>
      </c>
      <c r="BI3" s="4" t="s">
        <v>24</v>
      </c>
      <c r="BJ3" s="4" t="s">
        <v>25</v>
      </c>
      <c r="BK3" s="4" t="s">
        <v>26</v>
      </c>
      <c r="BL3" s="4" t="s">
        <v>27</v>
      </c>
      <c r="BM3" s="4" t="s">
        <v>28</v>
      </c>
      <c r="BN3" s="4" t="s">
        <v>29</v>
      </c>
      <c r="BO3" s="4" t="s">
        <v>30</v>
      </c>
      <c r="BP3" s="4" t="s">
        <v>31</v>
      </c>
      <c r="BQ3" s="4" t="s">
        <v>32</v>
      </c>
      <c r="BR3" s="4" t="s">
        <v>16</v>
      </c>
      <c r="BS3" s="4" t="s">
        <v>17</v>
      </c>
      <c r="BT3" s="4" t="s">
        <v>18</v>
      </c>
      <c r="BU3" s="4" t="s">
        <v>19</v>
      </c>
      <c r="BV3" s="4" t="s">
        <v>20</v>
      </c>
      <c r="BW3" s="4" t="s">
        <v>21</v>
      </c>
      <c r="BX3" s="4" t="s">
        <v>22</v>
      </c>
      <c r="BY3" s="4" t="s">
        <v>23</v>
      </c>
      <c r="BZ3" s="4" t="s">
        <v>24</v>
      </c>
      <c r="CA3" s="4" t="s">
        <v>25</v>
      </c>
      <c r="CB3" s="4" t="s">
        <v>26</v>
      </c>
      <c r="CC3" s="4" t="s">
        <v>27</v>
      </c>
      <c r="CD3" s="4" t="s">
        <v>28</v>
      </c>
      <c r="CE3" s="4" t="s">
        <v>29</v>
      </c>
      <c r="CF3" s="4" t="s">
        <v>30</v>
      </c>
      <c r="CG3" s="4" t="s">
        <v>31</v>
      </c>
      <c r="CH3" s="4" t="s">
        <v>32</v>
      </c>
      <c r="CI3" s="4" t="s">
        <v>16</v>
      </c>
      <c r="CJ3" s="4" t="s">
        <v>16</v>
      </c>
      <c r="CK3" s="4" t="s">
        <v>16</v>
      </c>
      <c r="CL3" s="4" t="s">
        <v>16</v>
      </c>
      <c r="CM3" s="3" t="s">
        <v>16</v>
      </c>
      <c r="CN3" s="3" t="s">
        <v>17</v>
      </c>
      <c r="CO3" s="3" t="s">
        <v>18</v>
      </c>
      <c r="CP3" s="3" t="s">
        <v>19</v>
      </c>
      <c r="CQ3" s="3" t="s">
        <v>20</v>
      </c>
      <c r="CR3" s="3" t="s">
        <v>21</v>
      </c>
      <c r="CS3" s="3" t="s">
        <v>22</v>
      </c>
      <c r="CT3" s="3" t="s">
        <v>23</v>
      </c>
      <c r="CU3" s="3" t="s">
        <v>24</v>
      </c>
      <c r="CV3" s="3" t="s">
        <v>25</v>
      </c>
      <c r="CW3" s="3" t="s">
        <v>26</v>
      </c>
      <c r="CX3" s="3" t="s">
        <v>27</v>
      </c>
      <c r="CY3" s="3" t="s">
        <v>28</v>
      </c>
      <c r="CZ3" s="3" t="s">
        <v>29</v>
      </c>
      <c r="DA3" s="3" t="s">
        <v>30</v>
      </c>
      <c r="DB3" s="3" t="s">
        <v>31</v>
      </c>
      <c r="DC3" s="3" t="s">
        <v>32</v>
      </c>
      <c r="DD3" s="3" t="s">
        <v>13</v>
      </c>
      <c r="DE3" s="3" t="s">
        <v>13</v>
      </c>
      <c r="DF3" s="3" t="s">
        <v>16</v>
      </c>
      <c r="DG3" s="3" t="s">
        <v>16</v>
      </c>
      <c r="DH3" s="3" t="s">
        <v>16</v>
      </c>
      <c r="DI3" s="3" t="s">
        <v>16</v>
      </c>
      <c r="DR3" s="5"/>
    </row>
    <row r="4" spans="1:123" s="1" customFormat="1" ht="11.25" hidden="1" customHeight="1" x14ac:dyDescent="0.15">
      <c r="A4" s="1" t="s">
        <v>33</v>
      </c>
      <c r="I4" s="2" t="s">
        <v>34</v>
      </c>
      <c r="K4" s="3">
        <f t="array" ref="K4">prd_m4</f>
        <v>2022</v>
      </c>
      <c r="L4" s="3">
        <f t="array" ref="L4">prd_m3</f>
        <v>2023</v>
      </c>
      <c r="M4" s="3">
        <f t="array" ref="M4">prd_m2</f>
        <v>2024</v>
      </c>
      <c r="N4" s="4">
        <f t="array" ref="N4">prd_m2</f>
        <v>2024</v>
      </c>
      <c r="O4" s="4">
        <f t="array" ref="O4">prd_m2</f>
        <v>2024</v>
      </c>
      <c r="P4" s="4">
        <f t="array" ref="P4">prd_m2</f>
        <v>2024</v>
      </c>
      <c r="Q4" s="4">
        <f t="array" ref="Q4">prd_m2</f>
        <v>2024</v>
      </c>
      <c r="R4" s="4">
        <f t="array" ref="R4">prd_m2</f>
        <v>2024</v>
      </c>
      <c r="S4" s="4">
        <f t="array" ref="S4">prd_m2</f>
        <v>2024</v>
      </c>
      <c r="T4" s="4">
        <f t="array" ref="T4">prd_m2</f>
        <v>2024</v>
      </c>
      <c r="U4" s="4">
        <f t="array" ref="U4">prd_m2</f>
        <v>2024</v>
      </c>
      <c r="V4" s="4">
        <f t="array" ref="V4">prd_m2</f>
        <v>2024</v>
      </c>
      <c r="W4" s="4">
        <f t="array" ref="W4">prd_m2</f>
        <v>2024</v>
      </c>
      <c r="X4" s="4">
        <f t="array" ref="X4">prd_m2</f>
        <v>2024</v>
      </c>
      <c r="Y4" s="4">
        <f t="array" ref="Y4">prd_m2</f>
        <v>2024</v>
      </c>
      <c r="Z4" s="4">
        <f t="array" ref="Z4">prd_m2</f>
        <v>2024</v>
      </c>
      <c r="AA4" s="4">
        <f t="array" ref="AA4">prd_m2</f>
        <v>2024</v>
      </c>
      <c r="AB4" s="4">
        <f t="array" ref="AB4">prd_m2</f>
        <v>2024</v>
      </c>
      <c r="AC4" s="4">
        <f t="array" ref="AC4">prd_m2</f>
        <v>2024</v>
      </c>
      <c r="AD4" s="4">
        <f t="array" ref="AD4">prd_m2</f>
        <v>2024</v>
      </c>
      <c r="AE4" s="3">
        <f t="array" ref="AE4">prd_m2</f>
        <v>2024</v>
      </c>
      <c r="AF4" s="3">
        <f t="array" ref="AF4">prd_m2</f>
        <v>2024</v>
      </c>
      <c r="AG4" s="3">
        <f t="array" ref="AG4">prd_m2</f>
        <v>2024</v>
      </c>
      <c r="AH4" s="3">
        <f t="array" ref="AH4">prd_m2</f>
        <v>2024</v>
      </c>
      <c r="AI4" s="3">
        <f t="array" ref="AI4">prd_m2</f>
        <v>2024</v>
      </c>
      <c r="AJ4" s="3">
        <f t="array" ref="AJ4">prd_m2</f>
        <v>2024</v>
      </c>
      <c r="AK4" s="3">
        <f t="array" ref="AK4">prd_m2</f>
        <v>2024</v>
      </c>
      <c r="AL4" s="3">
        <f t="array" ref="AL4">prd_m2</f>
        <v>2024</v>
      </c>
      <c r="AM4" s="3">
        <f t="array" ref="AM4">prd_m2</f>
        <v>2024</v>
      </c>
      <c r="AN4" s="3">
        <f t="array" ref="AN4">prd_m2</f>
        <v>2024</v>
      </c>
      <c r="AO4" s="3">
        <f t="array" ref="AO4">prd_m2</f>
        <v>2024</v>
      </c>
      <c r="AP4" s="3">
        <f t="array" ref="AP4">prd_m2</f>
        <v>2024</v>
      </c>
      <c r="AQ4" s="3">
        <f t="array" ref="AQ4">prd_m2</f>
        <v>2024</v>
      </c>
      <c r="AR4" s="3">
        <f t="array" ref="AR4">prd_m2</f>
        <v>2024</v>
      </c>
      <c r="AS4" s="3">
        <f t="array" ref="AS4">prd_m2</f>
        <v>2024</v>
      </c>
      <c r="AT4" s="3">
        <f t="array" ref="AT4">prd_m2</f>
        <v>2024</v>
      </c>
      <c r="AU4" s="3">
        <f t="array" ref="AU4">prd_m2</f>
        <v>2024</v>
      </c>
      <c r="AV4" s="3">
        <f t="array" ref="AV4">prd_m1</f>
        <v>2025</v>
      </c>
      <c r="AW4" s="3">
        <f t="array" ref="AW4">prd_m1</f>
        <v>2025</v>
      </c>
      <c r="AX4" s="3">
        <f t="array" ref="AX4">prd_m1</f>
        <v>2025</v>
      </c>
      <c r="AY4" s="3">
        <f t="array" ref="AY4">prd_m1</f>
        <v>2025</v>
      </c>
      <c r="AZ4" s="3">
        <f t="array" ref="AZ4">prd_m1</f>
        <v>2025</v>
      </c>
      <c r="BA4" s="4">
        <f t="array" ref="BA4">prd_m1</f>
        <v>2025</v>
      </c>
      <c r="BB4" s="4">
        <f t="array" ref="BB4">prd_m1</f>
        <v>2025</v>
      </c>
      <c r="BC4" s="4">
        <f t="array" ref="BC4">prd_m1</f>
        <v>2025</v>
      </c>
      <c r="BD4" s="4">
        <f t="array" ref="BD4">prd_m1</f>
        <v>2025</v>
      </c>
      <c r="BE4" s="4">
        <f t="array" ref="BE4">prd_m1</f>
        <v>2025</v>
      </c>
      <c r="BF4" s="4">
        <f t="array" ref="BF4">prd_m1</f>
        <v>2025</v>
      </c>
      <c r="BG4" s="4">
        <f t="array" ref="BG4">prd_m1</f>
        <v>2025</v>
      </c>
      <c r="BH4" s="4">
        <f t="array" ref="BH4">prd_m1</f>
        <v>2025</v>
      </c>
      <c r="BI4" s="4">
        <f t="array" ref="BI4">prd_m1</f>
        <v>2025</v>
      </c>
      <c r="BJ4" s="4">
        <f t="array" ref="BJ4">prd_m1</f>
        <v>2025</v>
      </c>
      <c r="BK4" s="4">
        <f t="array" ref="BK4">prd_m1</f>
        <v>2025</v>
      </c>
      <c r="BL4" s="4">
        <f t="array" ref="BL4">prd_m1</f>
        <v>2025</v>
      </c>
      <c r="BM4" s="4">
        <f t="array" ref="BM4">prd_m1</f>
        <v>2025</v>
      </c>
      <c r="BN4" s="4">
        <f t="array" ref="BN4">prd_m1</f>
        <v>2025</v>
      </c>
      <c r="BO4" s="4">
        <f t="array" ref="BO4">prd_m1</f>
        <v>2025</v>
      </c>
      <c r="BP4" s="4">
        <f t="array" ref="BP4">prd_m1</f>
        <v>2025</v>
      </c>
      <c r="BQ4" s="4">
        <f t="array" ref="BQ4">prd_m1</f>
        <v>2025</v>
      </c>
      <c r="BR4" s="4" t="str">
        <f t="array" ref="BR4">god</f>
        <v>2026</v>
      </c>
      <c r="BS4" s="4" t="str">
        <f t="array" ref="BS4">god</f>
        <v>2026</v>
      </c>
      <c r="BT4" s="4" t="str">
        <f t="array" ref="BT4">god</f>
        <v>2026</v>
      </c>
      <c r="BU4" s="4" t="str">
        <f t="array" ref="BU4">god</f>
        <v>2026</v>
      </c>
      <c r="BV4" s="4" t="str">
        <f t="array" ref="BV4">god</f>
        <v>2026</v>
      </c>
      <c r="BW4" s="4" t="str">
        <f t="array" ref="BW4">god</f>
        <v>2026</v>
      </c>
      <c r="BX4" s="4" t="str">
        <f t="array" ref="BX4">god</f>
        <v>2026</v>
      </c>
      <c r="BY4" s="4" t="str">
        <f t="array" ref="BY4">god</f>
        <v>2026</v>
      </c>
      <c r="BZ4" s="4" t="str">
        <f t="array" ref="BZ4">god</f>
        <v>2026</v>
      </c>
      <c r="CA4" s="4" t="str">
        <f t="array" ref="CA4">god</f>
        <v>2026</v>
      </c>
      <c r="CB4" s="4" t="str">
        <f t="array" ref="CB4">god</f>
        <v>2026</v>
      </c>
      <c r="CC4" s="4" t="str">
        <f t="array" ref="CC4">god</f>
        <v>2026</v>
      </c>
      <c r="CD4" s="4" t="str">
        <f t="array" ref="CD4">god</f>
        <v>2026</v>
      </c>
      <c r="CE4" s="4" t="str">
        <f t="array" ref="CE4">god</f>
        <v>2026</v>
      </c>
      <c r="CF4" s="4" t="str">
        <f t="array" ref="CF4">god</f>
        <v>2026</v>
      </c>
      <c r="CG4" s="4" t="str">
        <f t="array" ref="CG4">god</f>
        <v>2026</v>
      </c>
      <c r="CH4" s="4" t="str">
        <f t="array" ref="CH4">god</f>
        <v>2026</v>
      </c>
      <c r="CI4" s="4">
        <f t="array" ref="CI4">prd_p1</f>
        <v>2027</v>
      </c>
      <c r="CJ4" s="4">
        <f t="array" ref="CJ4">prd_p2</f>
        <v>2028</v>
      </c>
      <c r="CK4" s="4">
        <f t="array" ref="CK4">prd_p3</f>
        <v>2029</v>
      </c>
      <c r="CL4" s="4">
        <f t="array" ref="CL4">prd_p4</f>
        <v>2030</v>
      </c>
      <c r="CM4" s="3" t="str">
        <f t="array" ref="CM4">god</f>
        <v>2026</v>
      </c>
      <c r="CN4" s="3" t="str">
        <f t="array" ref="CN4">god</f>
        <v>2026</v>
      </c>
      <c r="CO4" s="3" t="str">
        <f t="array" ref="CO4">god</f>
        <v>2026</v>
      </c>
      <c r="CP4" s="3" t="str">
        <f t="array" ref="CP4">god</f>
        <v>2026</v>
      </c>
      <c r="CQ4" s="3" t="str">
        <f t="array" ref="CQ4">god</f>
        <v>2026</v>
      </c>
      <c r="CR4" s="3" t="str">
        <f t="array" ref="CR4">god</f>
        <v>2026</v>
      </c>
      <c r="CS4" s="3" t="str">
        <f t="array" ref="CS4">god</f>
        <v>2026</v>
      </c>
      <c r="CT4" s="3" t="str">
        <f t="array" ref="CT4">god</f>
        <v>2026</v>
      </c>
      <c r="CU4" s="3" t="str">
        <f t="array" ref="CU4">god</f>
        <v>2026</v>
      </c>
      <c r="CV4" s="3" t="str">
        <f t="array" ref="CV4">god</f>
        <v>2026</v>
      </c>
      <c r="CW4" s="3" t="str">
        <f t="array" ref="CW4">god</f>
        <v>2026</v>
      </c>
      <c r="CX4" s="3" t="str">
        <f t="array" ref="CX4">god</f>
        <v>2026</v>
      </c>
      <c r="CY4" s="3" t="str">
        <f t="array" ref="CY4">god</f>
        <v>2026</v>
      </c>
      <c r="CZ4" s="3" t="str">
        <f t="array" ref="CZ4">god</f>
        <v>2026</v>
      </c>
      <c r="DA4" s="3" t="str">
        <f t="array" ref="DA4">god</f>
        <v>2026</v>
      </c>
      <c r="DB4" s="3" t="str">
        <f t="array" ref="DB4">god</f>
        <v>2026</v>
      </c>
      <c r="DC4" s="3" t="str">
        <f t="array" ref="DC4">god</f>
        <v>2026</v>
      </c>
      <c r="DD4" s="3" t="s">
        <v>13</v>
      </c>
      <c r="DE4" s="3" t="s">
        <v>13</v>
      </c>
      <c r="DF4" s="3">
        <f t="array" ref="DF4">prd_p1</f>
        <v>2027</v>
      </c>
      <c r="DG4" s="3">
        <f t="array" ref="DG4">prd_p2</f>
        <v>2028</v>
      </c>
      <c r="DH4" s="3">
        <f t="array" ref="DH4">prd_p3</f>
        <v>2029</v>
      </c>
      <c r="DI4" s="3">
        <f t="array" ref="DI4">prd_p4</f>
        <v>2030</v>
      </c>
      <c r="DR4" s="5"/>
    </row>
    <row r="5" spans="1:123" s="1" customFormat="1" ht="11.25" hidden="1" customHeight="1" x14ac:dyDescent="0.15">
      <c r="DR5" s="5"/>
    </row>
    <row r="6" spans="1:123" s="1" customFormat="1" ht="11.25" hidden="1" customHeight="1" x14ac:dyDescent="0.15">
      <c r="DR6" s="5"/>
    </row>
    <row r="7" spans="1:123" s="1" customFormat="1" ht="11.25" hidden="1" customHeight="1" x14ac:dyDescent="0.15">
      <c r="CI7" s="1" t="b">
        <f>IF(AND(REGULATION_METHODS="Индексация",CI9&lt;FIRST_PERIOD_IN_LT+PERIOD_LENGTH),TRUE,FALSE)</f>
        <v>1</v>
      </c>
      <c r="CJ7" s="1" t="b">
        <f>IF(AND(REGULATION_METHODS="Индексация",CJ9&lt;FIRST_PERIOD_IN_LT+PERIOD_LENGTH),TRUE,FALSE)</f>
        <v>1</v>
      </c>
      <c r="CK7" s="1" t="b">
        <f>IF(AND(REGULATION_METHODS="Индексация",CK9&lt;FIRST_PERIOD_IN_LT+PERIOD_LENGTH),TRUE,FALSE)</f>
        <v>0</v>
      </c>
      <c r="CL7" s="1" t="b">
        <f>IF(AND(REGULATION_METHODS="Индексация",CL9&lt;FIRST_PERIOD_IN_LT+PERIOD_LENGTH),TRUE,FALSE)</f>
        <v>0</v>
      </c>
      <c r="DR7" s="5"/>
    </row>
    <row r="8" spans="1:123" s="1" customFormat="1" ht="11.25" hidden="1" customHeight="1" x14ac:dyDescent="0.15">
      <c r="AE8" s="1" t="b">
        <f t="array" ref="AE8">isRegVers</f>
        <v>0</v>
      </c>
      <c r="AF8" s="1" t="b">
        <f t="array" ref="AF8">AE8</f>
        <v>0</v>
      </c>
      <c r="AG8" s="1" t="b">
        <f t="array" ref="AG8">AF8</f>
        <v>0</v>
      </c>
      <c r="AH8" s="1" t="b">
        <f t="array" ref="AH8">AG8</f>
        <v>0</v>
      </c>
      <c r="AI8" s="1" t="b">
        <f t="array" ref="AI8">AH8</f>
        <v>0</v>
      </c>
      <c r="AJ8" s="1" t="b">
        <f t="array" ref="AJ8">AI8</f>
        <v>0</v>
      </c>
      <c r="AK8" s="1" t="b">
        <f t="array" ref="AK8">AJ8</f>
        <v>0</v>
      </c>
      <c r="AL8" s="1" t="b">
        <f t="array" ref="AL8">AK8</f>
        <v>0</v>
      </c>
      <c r="AM8" s="1" t="b">
        <f t="array" ref="AM8">AL8</f>
        <v>0</v>
      </c>
      <c r="AN8" s="1" t="b">
        <f t="array" ref="AN8">AM8</f>
        <v>0</v>
      </c>
      <c r="AO8" s="1" t="b">
        <f t="array" ref="AO8">AN8</f>
        <v>0</v>
      </c>
      <c r="AP8" s="1" t="b">
        <f t="array" ref="AP8">AO8</f>
        <v>0</v>
      </c>
      <c r="AQ8" s="1" t="b">
        <f t="array" ref="AQ8">AP8</f>
        <v>0</v>
      </c>
      <c r="AR8" s="1" t="b">
        <f t="array" ref="AR8">AQ8</f>
        <v>0</v>
      </c>
      <c r="AS8" s="1" t="b">
        <f t="array" ref="AS8">AR8</f>
        <v>0</v>
      </c>
      <c r="AT8" s="1" t="b">
        <f t="array" ref="AT8">AS8</f>
        <v>0</v>
      </c>
      <c r="AU8" s="1" t="b">
        <f t="array" ref="AU8">AT8</f>
        <v>0</v>
      </c>
      <c r="CI8" s="1" t="b">
        <f t="array" ref="CI8">CI7</f>
        <v>1</v>
      </c>
      <c r="CJ8" s="1" t="b">
        <f t="array" ref="CJ8">CJ7</f>
        <v>1</v>
      </c>
      <c r="CK8" s="1" t="b">
        <f t="array" ref="CK8">CK7</f>
        <v>0</v>
      </c>
      <c r="CL8" s="1" t="b">
        <f t="array" ref="CL8">CL7</f>
        <v>0</v>
      </c>
      <c r="CM8" s="1" t="b">
        <f t="array" ref="CM8">isRegVers</f>
        <v>0</v>
      </c>
      <c r="CN8" s="1" t="b">
        <f t="array" ref="CN8">isRegVers</f>
        <v>0</v>
      </c>
      <c r="CO8" s="1" t="b">
        <f t="array" ref="CO8">isRegVers</f>
        <v>0</v>
      </c>
      <c r="CP8" s="1" t="b">
        <f t="array" ref="CP8">isRegVers</f>
        <v>0</v>
      </c>
      <c r="CQ8" s="1" t="b">
        <f t="array" ref="CQ8">isRegVers</f>
        <v>0</v>
      </c>
      <c r="CR8" s="1" t="b">
        <f t="array" ref="CR8">isRegVers</f>
        <v>0</v>
      </c>
      <c r="CS8" s="1" t="b">
        <f t="array" ref="CS8">isRegVers</f>
        <v>0</v>
      </c>
      <c r="CT8" s="1" t="b">
        <f t="array" ref="CT8">isRegVers</f>
        <v>0</v>
      </c>
      <c r="CU8" s="1" t="b">
        <f t="array" ref="CU8">isRegVers</f>
        <v>0</v>
      </c>
      <c r="CV8" s="1" t="b">
        <f t="array" ref="CV8">isRegVers</f>
        <v>0</v>
      </c>
      <c r="CW8" s="1" t="b">
        <f t="array" ref="CW8">isRegVers</f>
        <v>0</v>
      </c>
      <c r="CX8" s="1" t="b">
        <f t="array" ref="CX8">isRegVers</f>
        <v>0</v>
      </c>
      <c r="CY8" s="1" t="b">
        <f t="array" ref="CY8">isRegVers</f>
        <v>0</v>
      </c>
      <c r="CZ8" s="1" t="b">
        <f t="array" ref="CZ8">isRegVers</f>
        <v>0</v>
      </c>
      <c r="DA8" s="1" t="b">
        <f t="array" ref="DA8">isRegVers</f>
        <v>0</v>
      </c>
      <c r="DB8" s="1" t="b">
        <f t="array" ref="DB8">isRegVers</f>
        <v>0</v>
      </c>
      <c r="DC8" s="1" t="b">
        <f t="array" ref="DC8">isRegVers</f>
        <v>0</v>
      </c>
      <c r="DD8" s="1" t="b">
        <f t="array" ref="DD8">isRegVers</f>
        <v>0</v>
      </c>
      <c r="DE8" s="1" t="b">
        <f t="array" ref="DE8">isRegVers</f>
        <v>0</v>
      </c>
      <c r="DF8" s="1" t="b">
        <f>IF(AND(isRegVers,REGULATION_METHODS="Индексация",DF9&lt;FIRST_PERIOD_IN_LT+PERIOD_LENGTH),TRUE,FALSE)</f>
        <v>0</v>
      </c>
      <c r="DG8" s="1" t="b">
        <f>IF(AND(isRegVers,REGULATION_METHODS="Индексация",DG9&lt;FIRST_PERIOD_IN_LT+PERIOD_LENGTH),TRUE,FALSE)</f>
        <v>0</v>
      </c>
      <c r="DH8" s="1" t="b">
        <f>IF(AND(isRegVers,REGULATION_METHODS="Индексация",DH9&lt;FIRST_PERIOD_IN_LT+PERIOD_LENGTH),TRUE,FALSE)</f>
        <v>0</v>
      </c>
      <c r="DI8" s="1" t="b">
        <f>IF(AND(isRegVers,REGULATION_METHODS="Индексация",DI9&lt;FIRST_PERIOD_IN_LT+PERIOD_LENGTH),TRUE,FALSE)</f>
        <v>0</v>
      </c>
      <c r="DJ8" s="1" t="b">
        <f t="array" ref="DJ8">isRegVers</f>
        <v>0</v>
      </c>
      <c r="DK8" s="1" t="b">
        <f t="array" ref="DK8">isRegVers</f>
        <v>0</v>
      </c>
      <c r="DL8" s="1" t="b">
        <f t="array" ref="DL8">isRegVers</f>
        <v>0</v>
      </c>
      <c r="DM8" s="1" t="b">
        <f t="array" ref="DM8">isRegVers</f>
        <v>0</v>
      </c>
      <c r="DN8" s="1" t="b">
        <f t="array" ref="DN8">isRegVers</f>
        <v>0</v>
      </c>
      <c r="DO8" s="1" t="b">
        <f t="array" ref="DO8">isRegVers</f>
        <v>0</v>
      </c>
      <c r="DP8" s="1" t="b">
        <f t="array" ref="DP8">isRegVers</f>
        <v>0</v>
      </c>
      <c r="DR8" s="5"/>
    </row>
    <row r="9" spans="1:123" s="1" customFormat="1" ht="11.25" hidden="1" customHeight="1" x14ac:dyDescent="0.15">
      <c r="H9" s="8"/>
      <c r="K9" s="1">
        <f t="array" ref="K9">prd_m4</f>
        <v>2022</v>
      </c>
      <c r="L9" s="1">
        <f t="array" ref="L9">prd_m3</f>
        <v>2023</v>
      </c>
      <c r="M9" s="1">
        <f t="array" ref="M9">prd_m2</f>
        <v>2024</v>
      </c>
      <c r="N9" s="1">
        <f t="array" ref="N9">prd_m2</f>
        <v>2024</v>
      </c>
      <c r="O9" s="1">
        <f t="array" ref="O9">prd_m2</f>
        <v>2024</v>
      </c>
      <c r="P9" s="1">
        <f t="array" ref="P9">prd_m2</f>
        <v>2024</v>
      </c>
      <c r="Q9" s="1">
        <f t="array" ref="Q9">prd_m2</f>
        <v>2024</v>
      </c>
      <c r="R9" s="1">
        <f t="array" ref="R9">prd_m2</f>
        <v>2024</v>
      </c>
      <c r="S9" s="1">
        <f t="array" ref="S9">prd_m2</f>
        <v>2024</v>
      </c>
      <c r="T9" s="1">
        <f t="array" ref="T9">prd_m2</f>
        <v>2024</v>
      </c>
      <c r="U9" s="1">
        <f t="array" ref="U9">prd_m2</f>
        <v>2024</v>
      </c>
      <c r="V9" s="1">
        <f t="array" ref="V9">prd_m2</f>
        <v>2024</v>
      </c>
      <c r="W9" s="1">
        <f t="array" ref="W9">prd_m2</f>
        <v>2024</v>
      </c>
      <c r="X9" s="1">
        <f t="array" ref="X9">prd_m2</f>
        <v>2024</v>
      </c>
      <c r="Y9" s="1">
        <f t="array" ref="Y9">prd_m2</f>
        <v>2024</v>
      </c>
      <c r="Z9" s="1">
        <f t="array" ref="Z9">prd_m2</f>
        <v>2024</v>
      </c>
      <c r="AA9" s="1">
        <f t="array" ref="AA9">prd_m2</f>
        <v>2024</v>
      </c>
      <c r="AB9" s="1">
        <f t="array" ref="AB9">prd_m2</f>
        <v>2024</v>
      </c>
      <c r="AC9" s="1">
        <f t="array" ref="AC9">prd_m2</f>
        <v>2024</v>
      </c>
      <c r="AD9" s="1">
        <f t="array" ref="AD9">prd_m2</f>
        <v>2024</v>
      </c>
      <c r="AE9" s="1">
        <f t="array" ref="AE9">prd_m2</f>
        <v>2024</v>
      </c>
      <c r="AF9" s="1">
        <f t="array" ref="AF9">prd_m2</f>
        <v>2024</v>
      </c>
      <c r="AG9" s="1">
        <f t="array" ref="AG9">prd_m2</f>
        <v>2024</v>
      </c>
      <c r="AH9" s="1">
        <f t="array" ref="AH9">prd_m2</f>
        <v>2024</v>
      </c>
      <c r="AI9" s="1">
        <f t="array" ref="AI9">prd_m2</f>
        <v>2024</v>
      </c>
      <c r="AJ9" s="1">
        <f t="array" ref="AJ9">prd_m2</f>
        <v>2024</v>
      </c>
      <c r="AK9" s="1">
        <f t="array" ref="AK9">prd_m2</f>
        <v>2024</v>
      </c>
      <c r="AL9" s="1">
        <f t="array" ref="AL9">prd_m2</f>
        <v>2024</v>
      </c>
      <c r="AM9" s="1">
        <f t="array" ref="AM9">prd_m2</f>
        <v>2024</v>
      </c>
      <c r="AN9" s="1">
        <f t="array" ref="AN9">prd_m2</f>
        <v>2024</v>
      </c>
      <c r="AO9" s="1">
        <f t="array" ref="AO9">prd_m2</f>
        <v>2024</v>
      </c>
      <c r="AP9" s="1">
        <f t="array" ref="AP9">prd_m2</f>
        <v>2024</v>
      </c>
      <c r="AQ9" s="1">
        <f t="array" ref="AQ9">prd_m2</f>
        <v>2024</v>
      </c>
      <c r="AR9" s="1">
        <f t="array" ref="AR9">prd_m2</f>
        <v>2024</v>
      </c>
      <c r="AS9" s="1">
        <f t="array" ref="AS9">prd_m2</f>
        <v>2024</v>
      </c>
      <c r="AT9" s="1">
        <f t="array" ref="AT9">prd_m2</f>
        <v>2024</v>
      </c>
      <c r="AU9" s="1">
        <f t="array" ref="AU9">prd_m2</f>
        <v>2024</v>
      </c>
      <c r="AV9" s="1">
        <f t="array" ref="AV9">prd_m1</f>
        <v>2025</v>
      </c>
      <c r="AW9" s="1">
        <f t="array" ref="AW9">prd_m1</f>
        <v>2025</v>
      </c>
      <c r="AX9" s="1">
        <f t="array" ref="AX9">prd_m1</f>
        <v>2025</v>
      </c>
      <c r="AY9" s="1">
        <f t="array" ref="AY9">prd_m1</f>
        <v>2025</v>
      </c>
      <c r="AZ9" s="1">
        <f t="array" ref="AZ9">prd_m1</f>
        <v>2025</v>
      </c>
      <c r="BA9" s="1">
        <f t="array" ref="BA9">prd_m1</f>
        <v>2025</v>
      </c>
      <c r="BB9" s="1">
        <f t="array" ref="BB9">prd_m1</f>
        <v>2025</v>
      </c>
      <c r="BC9" s="1">
        <f t="array" ref="BC9">prd_m1</f>
        <v>2025</v>
      </c>
      <c r="BD9" s="1">
        <f t="array" ref="BD9">prd_m1</f>
        <v>2025</v>
      </c>
      <c r="BE9" s="1">
        <f t="array" ref="BE9">prd_m1</f>
        <v>2025</v>
      </c>
      <c r="BF9" s="1">
        <f t="array" ref="BF9">prd_m1</f>
        <v>2025</v>
      </c>
      <c r="BG9" s="1">
        <f t="array" ref="BG9">prd_m1</f>
        <v>2025</v>
      </c>
      <c r="BH9" s="1">
        <f t="array" ref="BH9">prd_m1</f>
        <v>2025</v>
      </c>
      <c r="BI9" s="1">
        <f t="array" ref="BI9">prd_m1</f>
        <v>2025</v>
      </c>
      <c r="BJ9" s="1">
        <f t="array" ref="BJ9">prd_m1</f>
        <v>2025</v>
      </c>
      <c r="BK9" s="1">
        <f t="array" ref="BK9">prd_m1</f>
        <v>2025</v>
      </c>
      <c r="BL9" s="1">
        <f t="array" ref="BL9">prd_m1</f>
        <v>2025</v>
      </c>
      <c r="BM9" s="1">
        <f t="array" ref="BM9">prd_m1</f>
        <v>2025</v>
      </c>
      <c r="BN9" s="1">
        <f t="array" ref="BN9">prd_m1</f>
        <v>2025</v>
      </c>
      <c r="BO9" s="1">
        <f t="array" ref="BO9">prd_m1</f>
        <v>2025</v>
      </c>
      <c r="BP9" s="1">
        <f t="array" ref="BP9">prd_m1</f>
        <v>2025</v>
      </c>
      <c r="BQ9" s="1">
        <f t="array" ref="BQ9">prd_m1</f>
        <v>2025</v>
      </c>
      <c r="BR9" s="1" t="str">
        <f t="array" ref="BR9">god</f>
        <v>2026</v>
      </c>
      <c r="BS9" s="1" t="str">
        <f t="array" ref="BS9">god</f>
        <v>2026</v>
      </c>
      <c r="BT9" s="1" t="str">
        <f t="array" ref="BT9">god</f>
        <v>2026</v>
      </c>
      <c r="BU9" s="1" t="str">
        <f t="array" ref="BU9">god</f>
        <v>2026</v>
      </c>
      <c r="BV9" s="1" t="str">
        <f t="array" ref="BV9">god</f>
        <v>2026</v>
      </c>
      <c r="BW9" s="1" t="str">
        <f t="array" ref="BW9">god</f>
        <v>2026</v>
      </c>
      <c r="BX9" s="1" t="str">
        <f t="array" ref="BX9">god</f>
        <v>2026</v>
      </c>
      <c r="BY9" s="1" t="str">
        <f t="array" ref="BY9">god</f>
        <v>2026</v>
      </c>
      <c r="BZ9" s="1" t="str">
        <f t="array" ref="BZ9">god</f>
        <v>2026</v>
      </c>
      <c r="CA9" s="1" t="str">
        <f t="array" ref="CA9">god</f>
        <v>2026</v>
      </c>
      <c r="CB9" s="1" t="str">
        <f t="array" ref="CB9">god</f>
        <v>2026</v>
      </c>
      <c r="CC9" s="1" t="str">
        <f t="array" ref="CC9">god</f>
        <v>2026</v>
      </c>
      <c r="CD9" s="1" t="str">
        <f t="array" ref="CD9">god</f>
        <v>2026</v>
      </c>
      <c r="CE9" s="1" t="str">
        <f t="array" ref="CE9">god</f>
        <v>2026</v>
      </c>
      <c r="CF9" s="1" t="str">
        <f t="array" ref="CF9">god</f>
        <v>2026</v>
      </c>
      <c r="CG9" s="1" t="str">
        <f t="array" ref="CG9">god</f>
        <v>2026</v>
      </c>
      <c r="CH9" s="1" t="str">
        <f t="array" ref="CH9">god</f>
        <v>2026</v>
      </c>
      <c r="CI9" s="1">
        <f t="array" ref="CI9">prd_p1</f>
        <v>2027</v>
      </c>
      <c r="CJ9" s="1">
        <f t="array" ref="CJ9">prd_p2</f>
        <v>2028</v>
      </c>
      <c r="CK9" s="1">
        <f t="array" ref="CK9">prd_p3</f>
        <v>2029</v>
      </c>
      <c r="CL9" s="1">
        <f t="array" ref="CL9">prd_p4</f>
        <v>2030</v>
      </c>
      <c r="CM9" s="1" t="str">
        <f t="array" ref="CM9">god</f>
        <v>2026</v>
      </c>
      <c r="CN9" s="1" t="str">
        <f t="array" ref="CN9">god</f>
        <v>2026</v>
      </c>
      <c r="CO9" s="1" t="str">
        <f t="array" ref="CO9">god</f>
        <v>2026</v>
      </c>
      <c r="CP9" s="1" t="str">
        <f t="array" ref="CP9">god</f>
        <v>2026</v>
      </c>
      <c r="CQ9" s="1" t="str">
        <f t="array" ref="CQ9">god</f>
        <v>2026</v>
      </c>
      <c r="CR9" s="1" t="str">
        <f t="array" ref="CR9">god</f>
        <v>2026</v>
      </c>
      <c r="CS9" s="1" t="str">
        <f t="array" ref="CS9">god</f>
        <v>2026</v>
      </c>
      <c r="CT9" s="1" t="str">
        <f t="array" ref="CT9">god</f>
        <v>2026</v>
      </c>
      <c r="CU9" s="1" t="str">
        <f t="array" ref="CU9">god</f>
        <v>2026</v>
      </c>
      <c r="CV9" s="1" t="str">
        <f t="array" ref="CV9">god</f>
        <v>2026</v>
      </c>
      <c r="CW9" s="1" t="str">
        <f t="array" ref="CW9">god</f>
        <v>2026</v>
      </c>
      <c r="CX9" s="1" t="str">
        <f t="array" ref="CX9">god</f>
        <v>2026</v>
      </c>
      <c r="CY9" s="1" t="str">
        <f t="array" ref="CY9">god</f>
        <v>2026</v>
      </c>
      <c r="CZ9" s="1" t="str">
        <f t="array" ref="CZ9">god</f>
        <v>2026</v>
      </c>
      <c r="DA9" s="1" t="str">
        <f t="array" ref="DA9">god</f>
        <v>2026</v>
      </c>
      <c r="DB9" s="1" t="str">
        <f t="array" ref="DB9">god</f>
        <v>2026</v>
      </c>
      <c r="DC9" s="1" t="str">
        <f t="array" ref="DC9">god</f>
        <v>2026</v>
      </c>
      <c r="DF9" s="1">
        <f t="array" ref="DF9">prd_p1</f>
        <v>2027</v>
      </c>
      <c r="DG9" s="1">
        <f t="array" ref="DG9">prd_p2</f>
        <v>2028</v>
      </c>
      <c r="DH9" s="1">
        <f t="array" ref="DH9">prd_p3</f>
        <v>2029</v>
      </c>
      <c r="DI9" s="1">
        <f t="array" ref="DI9">prd_p4</f>
        <v>2030</v>
      </c>
      <c r="DR9" s="5"/>
    </row>
    <row r="10" spans="1:123" s="1" customFormat="1" ht="15" hidden="1" customHeight="1" x14ac:dyDescent="0.15">
      <c r="DR10" s="5"/>
    </row>
    <row r="11" spans="1:123" ht="8.25" customHeight="1" x14ac:dyDescent="0.25"/>
    <row r="12" spans="1:123" ht="15.75" customHeight="1" x14ac:dyDescent="0.25">
      <c r="G12" s="14" t="str">
        <f>"Баланс тепловой энергии на "&amp;god&amp;" год"</f>
        <v>Баланс тепловой энергии на 2026 год</v>
      </c>
      <c r="H12" s="15"/>
      <c r="I12" s="15"/>
      <c r="J12" s="15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7"/>
      <c r="DS12" s="16"/>
    </row>
    <row r="13" spans="1:123" ht="15.75" customHeight="1" x14ac:dyDescent="0.25">
      <c r="G13" s="18" t="str">
        <f t="array" ref="G13">org</f>
        <v>ООО "БУРЕВЕСТНИК"</v>
      </c>
      <c r="H13" s="19"/>
      <c r="I13" s="19"/>
      <c r="J13" s="19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7"/>
      <c r="DS13" s="16"/>
    </row>
    <row r="14" spans="1:123" ht="5.25" customHeight="1" x14ac:dyDescent="0.25">
      <c r="K14" s="20"/>
      <c r="L14" s="20"/>
      <c r="M14" s="20"/>
      <c r="N14" s="20"/>
    </row>
    <row r="15" spans="1:123" ht="22.5" customHeight="1" x14ac:dyDescent="0.25">
      <c r="G15" s="21" t="s">
        <v>35</v>
      </c>
      <c r="H15" s="21" t="s">
        <v>36</v>
      </c>
      <c r="I15" s="22" t="s">
        <v>37</v>
      </c>
      <c r="J15" s="21" t="s">
        <v>38</v>
      </c>
      <c r="K15" s="21" t="str">
        <f>"Факт "&amp;god_minus_3_or_4&amp;" год"</f>
        <v>Факт 2022 год</v>
      </c>
      <c r="L15" s="21" t="str">
        <f>"Факт "&amp;god_minus_2_or_3&amp;" год"</f>
        <v>Факт 2023 год</v>
      </c>
      <c r="M15" s="21" t="str">
        <f>"План органа регулирования "&amp;god_minus_1_or_2&amp;" год"</f>
        <v>План органа регулирования 2024 год</v>
      </c>
      <c r="N15" s="21" t="str">
        <f>"Факт "&amp;god_minus_1_or_2&amp;" год"</f>
        <v>Факт 2024 год</v>
      </c>
      <c r="O15" s="21" t="str">
        <f>god_minus_1_or_2&amp;" год, Факт"</f>
        <v>2024 год, Факт</v>
      </c>
      <c r="P15" s="21"/>
      <c r="Q15" s="21"/>
      <c r="R15" s="21"/>
      <c r="S15" s="21" t="str">
        <f>god_minus_1_or_2&amp;" год, Факт"</f>
        <v>2024 год, Факт</v>
      </c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 t="str">
        <f>"Факт органа регулирования "&amp;god_minus_1_or_2&amp;" год"</f>
        <v>Факт органа регулирования 2024 год</v>
      </c>
      <c r="AF15" s="21" t="str">
        <f>god_minus_1_or_2&amp;" год, Факт органа регулирования"</f>
        <v>2024 год, Факт органа регулирования</v>
      </c>
      <c r="AG15" s="21"/>
      <c r="AH15" s="21"/>
      <c r="AI15" s="21"/>
      <c r="AJ15" s="21" t="str">
        <f>god_minus_1_or_2&amp;" год, Факт органа регулирования"</f>
        <v>2024 год, Факт органа регулирования</v>
      </c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 t="str">
        <f>god_minus_0_or_1&amp;" год, утвержденный план"</f>
        <v>2025 год, утвержденный план</v>
      </c>
      <c r="AW15" s="21" t="str">
        <f>god_minus_0_or_1&amp;" год, утвержденный план"</f>
        <v>2025 год, утвержденный план</v>
      </c>
      <c r="AX15" s="21"/>
      <c r="AY15" s="21"/>
      <c r="AZ15" s="21"/>
      <c r="BA15" s="21" t="str">
        <f>god_minus_0_or_1&amp;" год, ожидаемое"</f>
        <v>2025 год, ожидаемое</v>
      </c>
      <c r="BB15" s="21" t="str">
        <f>god_minus_0_or_1&amp;" год, ожидаемое"</f>
        <v>2025 год, ожидаемое</v>
      </c>
      <c r="BC15" s="21"/>
      <c r="BD15" s="21"/>
      <c r="BE15" s="21"/>
      <c r="BF15" s="21" t="str">
        <f>god_minus_0_or_1&amp;" год, ожидаемое"</f>
        <v>2025 год, ожидаемое</v>
      </c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 t="str">
        <f>"Всего "&amp;god&amp;" год, план организации"</f>
        <v>Всего 2026 год, план организации</v>
      </c>
      <c r="BS15" s="21" t="str">
        <f>god&amp;" год, план организации"</f>
        <v>2026 год, план организации</v>
      </c>
      <c r="BT15" s="21"/>
      <c r="BU15" s="21"/>
      <c r="BV15" s="21"/>
      <c r="BW15" s="21" t="str">
        <f>god&amp;" год, план организации"</f>
        <v>2026 год, план организации</v>
      </c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3" t="s">
        <v>39</v>
      </c>
      <c r="CJ15" s="24"/>
      <c r="CK15" s="24"/>
      <c r="CL15" s="25"/>
      <c r="CM15" s="21" t="str">
        <f>"Всего "&amp;god&amp;" год,"&amp;"
план органа регулирования"</f>
        <v>Всего 2026 год,
план органа регулирования</v>
      </c>
      <c r="CN15" s="21" t="str">
        <f>god&amp;" год,"&amp;" план органа регулирования"</f>
        <v>2026 год, план органа регулирования</v>
      </c>
      <c r="CO15" s="21"/>
      <c r="CP15" s="21"/>
      <c r="CQ15" s="21"/>
      <c r="CR15" s="21" t="str">
        <f>god&amp;" год,"&amp;" план органа регулирования"</f>
        <v>2026 год, план органа регулирования</v>
      </c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3"/>
      <c r="DD15" s="23" t="str">
        <f>"Темп роста "&amp;god&amp;"/"&amp;prd_m1</f>
        <v>Темп роста 2026/2025</v>
      </c>
      <c r="DE15" s="23" t="s">
        <v>40</v>
      </c>
      <c r="DF15" s="23" t="s">
        <v>41</v>
      </c>
      <c r="DG15" s="24"/>
      <c r="DH15" s="24"/>
      <c r="DI15" s="25"/>
      <c r="DJ15" s="21" t="s">
        <v>42</v>
      </c>
      <c r="DK15" s="21"/>
      <c r="DL15" s="21"/>
      <c r="DM15" s="21"/>
      <c r="DN15" s="21"/>
      <c r="DO15" s="21"/>
      <c r="DP15" s="21"/>
    </row>
    <row r="16" spans="1:123" ht="15" customHeight="1" x14ac:dyDescent="0.25">
      <c r="G16" s="21"/>
      <c r="H16" s="21"/>
      <c r="I16" s="26"/>
      <c r="J16" s="21"/>
      <c r="K16" s="21"/>
      <c r="L16" s="21"/>
      <c r="M16" s="21"/>
      <c r="N16" s="21"/>
      <c r="O16" s="21" t="s">
        <v>43</v>
      </c>
      <c r="P16" s="21"/>
      <c r="Q16" s="21"/>
      <c r="R16" s="21"/>
      <c r="S16" s="21" t="s">
        <v>44</v>
      </c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 t="s">
        <v>43</v>
      </c>
      <c r="AG16" s="21"/>
      <c r="AH16" s="21"/>
      <c r="AI16" s="21"/>
      <c r="AJ16" s="21" t="s">
        <v>44</v>
      </c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 t="s">
        <v>43</v>
      </c>
      <c r="AX16" s="21"/>
      <c r="AY16" s="21"/>
      <c r="AZ16" s="21"/>
      <c r="BA16" s="21"/>
      <c r="BB16" s="21" t="s">
        <v>43</v>
      </c>
      <c r="BC16" s="21"/>
      <c r="BD16" s="21"/>
      <c r="BE16" s="21"/>
      <c r="BF16" s="21" t="s">
        <v>44</v>
      </c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 t="s">
        <v>43</v>
      </c>
      <c r="BT16" s="21"/>
      <c r="BU16" s="21"/>
      <c r="BV16" s="21"/>
      <c r="BW16" s="21" t="s">
        <v>44</v>
      </c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7">
        <f t="array" ref="CI16">prd_p1</f>
        <v>2027</v>
      </c>
      <c r="CJ16" s="27">
        <f t="array" ref="CJ16">prd_p2</f>
        <v>2028</v>
      </c>
      <c r="CK16" s="27">
        <f t="array" ref="CK16">prd_p3</f>
        <v>2029</v>
      </c>
      <c r="CL16" s="27">
        <f t="array" ref="CL16">prd_p4</f>
        <v>2030</v>
      </c>
      <c r="CM16" s="21"/>
      <c r="CN16" s="21" t="s">
        <v>43</v>
      </c>
      <c r="CO16" s="21"/>
      <c r="CP16" s="21"/>
      <c r="CQ16" s="21"/>
      <c r="CR16" s="21" t="s">
        <v>44</v>
      </c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3"/>
      <c r="DD16" s="23"/>
      <c r="DE16" s="23"/>
      <c r="DF16" s="27">
        <f>prd_p1</f>
        <v>2027</v>
      </c>
      <c r="DG16" s="27">
        <f>prd_p2</f>
        <v>2028</v>
      </c>
      <c r="DH16" s="27">
        <f>prd_p3</f>
        <v>2029</v>
      </c>
      <c r="DI16" s="27">
        <f>prd_p4</f>
        <v>2030</v>
      </c>
      <c r="DJ16" s="21"/>
      <c r="DK16" s="21"/>
      <c r="DL16" s="21"/>
      <c r="DM16" s="21"/>
      <c r="DN16" s="21"/>
      <c r="DO16" s="21"/>
      <c r="DP16" s="21"/>
    </row>
    <row r="17" spans="1:122" ht="15" customHeight="1" x14ac:dyDescent="0.25">
      <c r="G17" s="21"/>
      <c r="H17" s="21"/>
      <c r="I17" s="28"/>
      <c r="J17" s="21"/>
      <c r="K17" s="21"/>
      <c r="L17" s="21"/>
      <c r="M17" s="21"/>
      <c r="N17" s="21"/>
      <c r="O17" s="27" t="s">
        <v>45</v>
      </c>
      <c r="P17" s="27" t="s">
        <v>46</v>
      </c>
      <c r="Q17" s="27" t="s">
        <v>47</v>
      </c>
      <c r="R17" s="27" t="s">
        <v>48</v>
      </c>
      <c r="S17" s="27" t="s">
        <v>21</v>
      </c>
      <c r="T17" s="27" t="s">
        <v>22</v>
      </c>
      <c r="U17" s="27" t="s">
        <v>23</v>
      </c>
      <c r="V17" s="27" t="s">
        <v>24</v>
      </c>
      <c r="W17" s="27" t="s">
        <v>25</v>
      </c>
      <c r="X17" s="27" t="s">
        <v>26</v>
      </c>
      <c r="Y17" s="27" t="s">
        <v>27</v>
      </c>
      <c r="Z17" s="27" t="s">
        <v>28</v>
      </c>
      <c r="AA17" s="27" t="s">
        <v>29</v>
      </c>
      <c r="AB17" s="27" t="s">
        <v>30</v>
      </c>
      <c r="AC17" s="27" t="s">
        <v>31</v>
      </c>
      <c r="AD17" s="27" t="s">
        <v>32</v>
      </c>
      <c r="AE17" s="21"/>
      <c r="AF17" s="27" t="s">
        <v>45</v>
      </c>
      <c r="AG17" s="27" t="s">
        <v>46</v>
      </c>
      <c r="AH17" s="27" t="s">
        <v>47</v>
      </c>
      <c r="AI17" s="27" t="s">
        <v>48</v>
      </c>
      <c r="AJ17" s="27" t="s">
        <v>21</v>
      </c>
      <c r="AK17" s="27" t="s">
        <v>22</v>
      </c>
      <c r="AL17" s="27" t="s">
        <v>23</v>
      </c>
      <c r="AM17" s="27" t="s">
        <v>24</v>
      </c>
      <c r="AN17" s="27" t="s">
        <v>25</v>
      </c>
      <c r="AO17" s="27" t="s">
        <v>26</v>
      </c>
      <c r="AP17" s="27" t="s">
        <v>27</v>
      </c>
      <c r="AQ17" s="27" t="s">
        <v>28</v>
      </c>
      <c r="AR17" s="27" t="s">
        <v>29</v>
      </c>
      <c r="AS17" s="27" t="s">
        <v>30</v>
      </c>
      <c r="AT17" s="27" t="s">
        <v>31</v>
      </c>
      <c r="AU17" s="27" t="s">
        <v>32</v>
      </c>
      <c r="AV17" s="21"/>
      <c r="AW17" s="27" t="s">
        <v>45</v>
      </c>
      <c r="AX17" s="27" t="s">
        <v>46</v>
      </c>
      <c r="AY17" s="27" t="s">
        <v>47</v>
      </c>
      <c r="AZ17" s="27" t="s">
        <v>48</v>
      </c>
      <c r="BA17" s="21"/>
      <c r="BB17" s="27" t="s">
        <v>45</v>
      </c>
      <c r="BC17" s="27" t="s">
        <v>46</v>
      </c>
      <c r="BD17" s="27" t="s">
        <v>47</v>
      </c>
      <c r="BE17" s="27" t="s">
        <v>48</v>
      </c>
      <c r="BF17" s="27" t="s">
        <v>21</v>
      </c>
      <c r="BG17" s="27" t="s">
        <v>22</v>
      </c>
      <c r="BH17" s="27" t="s">
        <v>23</v>
      </c>
      <c r="BI17" s="27" t="s">
        <v>24</v>
      </c>
      <c r="BJ17" s="27" t="s">
        <v>25</v>
      </c>
      <c r="BK17" s="27" t="s">
        <v>26</v>
      </c>
      <c r="BL17" s="27" t="s">
        <v>27</v>
      </c>
      <c r="BM17" s="27" t="s">
        <v>28</v>
      </c>
      <c r="BN17" s="27" t="s">
        <v>29</v>
      </c>
      <c r="BO17" s="27" t="s">
        <v>30</v>
      </c>
      <c r="BP17" s="27" t="s">
        <v>31</v>
      </c>
      <c r="BQ17" s="27" t="s">
        <v>32</v>
      </c>
      <c r="BR17" s="21"/>
      <c r="BS17" s="27" t="s">
        <v>45</v>
      </c>
      <c r="BT17" s="27" t="s">
        <v>46</v>
      </c>
      <c r="BU17" s="27" t="s">
        <v>47</v>
      </c>
      <c r="BV17" s="27" t="s">
        <v>48</v>
      </c>
      <c r="BW17" s="27" t="s">
        <v>21</v>
      </c>
      <c r="BX17" s="27" t="s">
        <v>22</v>
      </c>
      <c r="BY17" s="27" t="s">
        <v>23</v>
      </c>
      <c r="BZ17" s="27" t="s">
        <v>24</v>
      </c>
      <c r="CA17" s="27" t="s">
        <v>25</v>
      </c>
      <c r="CB17" s="27" t="s">
        <v>26</v>
      </c>
      <c r="CC17" s="27" t="s">
        <v>27</v>
      </c>
      <c r="CD17" s="27" t="s">
        <v>28</v>
      </c>
      <c r="CE17" s="27" t="s">
        <v>29</v>
      </c>
      <c r="CF17" s="27" t="s">
        <v>30</v>
      </c>
      <c r="CG17" s="27" t="s">
        <v>31</v>
      </c>
      <c r="CH17" s="27" t="s">
        <v>32</v>
      </c>
      <c r="CI17" s="27" t="s">
        <v>49</v>
      </c>
      <c r="CJ17" s="27" t="s">
        <v>49</v>
      </c>
      <c r="CK17" s="27" t="s">
        <v>49</v>
      </c>
      <c r="CL17" s="27" t="s">
        <v>49</v>
      </c>
      <c r="CM17" s="21"/>
      <c r="CN17" s="27" t="s">
        <v>45</v>
      </c>
      <c r="CO17" s="27" t="s">
        <v>46</v>
      </c>
      <c r="CP17" s="27" t="s">
        <v>47</v>
      </c>
      <c r="CQ17" s="27" t="s">
        <v>48</v>
      </c>
      <c r="CR17" s="27" t="s">
        <v>21</v>
      </c>
      <c r="CS17" s="27" t="s">
        <v>22</v>
      </c>
      <c r="CT17" s="27" t="s">
        <v>23</v>
      </c>
      <c r="CU17" s="27" t="s">
        <v>24</v>
      </c>
      <c r="CV17" s="27" t="s">
        <v>25</v>
      </c>
      <c r="CW17" s="27" t="s">
        <v>26</v>
      </c>
      <c r="CX17" s="27" t="s">
        <v>27</v>
      </c>
      <c r="CY17" s="27" t="s">
        <v>28</v>
      </c>
      <c r="CZ17" s="27" t="s">
        <v>29</v>
      </c>
      <c r="DA17" s="27" t="s">
        <v>30</v>
      </c>
      <c r="DB17" s="27" t="s">
        <v>31</v>
      </c>
      <c r="DC17" s="29" t="s">
        <v>32</v>
      </c>
      <c r="DD17" s="23"/>
      <c r="DE17" s="23"/>
      <c r="DF17" s="27" t="s">
        <v>49</v>
      </c>
      <c r="DG17" s="27" t="s">
        <v>49</v>
      </c>
      <c r="DH17" s="27" t="s">
        <v>49</v>
      </c>
      <c r="DI17" s="27" t="s">
        <v>49</v>
      </c>
      <c r="DJ17" s="21"/>
      <c r="DK17" s="21"/>
      <c r="DL17" s="21"/>
      <c r="DM17" s="21"/>
      <c r="DN17" s="21"/>
      <c r="DO17" s="21"/>
      <c r="DP17" s="21"/>
    </row>
    <row r="18" spans="1:122" ht="12.75" customHeight="1" x14ac:dyDescent="0.25">
      <c r="G18" s="30" t="s">
        <v>50</v>
      </c>
      <c r="H18" s="30" t="s">
        <v>51</v>
      </c>
      <c r="I18" s="30" t="s">
        <v>52</v>
      </c>
      <c r="J18" s="30" t="s">
        <v>53</v>
      </c>
      <c r="K18" s="30">
        <v>1</v>
      </c>
      <c r="L18" s="30">
        <v>2</v>
      </c>
      <c r="M18" s="31" t="s">
        <v>54</v>
      </c>
      <c r="N18" s="31" t="s">
        <v>55</v>
      </c>
      <c r="O18" s="31" t="s">
        <v>56</v>
      </c>
      <c r="P18" s="31" t="s">
        <v>57</v>
      </c>
      <c r="Q18" s="31" t="s">
        <v>58</v>
      </c>
      <c r="R18" s="31" t="s">
        <v>59</v>
      </c>
      <c r="S18" s="31" t="s">
        <v>60</v>
      </c>
      <c r="T18" s="31" t="s">
        <v>61</v>
      </c>
      <c r="U18" s="31" t="s">
        <v>62</v>
      </c>
      <c r="V18" s="31" t="s">
        <v>63</v>
      </c>
      <c r="W18" s="31" t="s">
        <v>64</v>
      </c>
      <c r="X18" s="31" t="s">
        <v>65</v>
      </c>
      <c r="Y18" s="31" t="s">
        <v>66</v>
      </c>
      <c r="Z18" s="31" t="s">
        <v>67</v>
      </c>
      <c r="AA18" s="31" t="s">
        <v>68</v>
      </c>
      <c r="AB18" s="31" t="s">
        <v>69</v>
      </c>
      <c r="AC18" s="31" t="s">
        <v>70</v>
      </c>
      <c r="AD18" s="31" t="s">
        <v>71</v>
      </c>
      <c r="AE18" s="31" t="s">
        <v>72</v>
      </c>
      <c r="AF18" s="31" t="s">
        <v>73</v>
      </c>
      <c r="AG18" s="31" t="s">
        <v>74</v>
      </c>
      <c r="AH18" s="31" t="s">
        <v>75</v>
      </c>
      <c r="AI18" s="31" t="s">
        <v>76</v>
      </c>
      <c r="AJ18" s="31" t="s">
        <v>77</v>
      </c>
      <c r="AK18" s="31" t="s">
        <v>78</v>
      </c>
      <c r="AL18" s="31" t="s">
        <v>79</v>
      </c>
      <c r="AM18" s="31" t="s">
        <v>80</v>
      </c>
      <c r="AN18" s="31" t="s">
        <v>81</v>
      </c>
      <c r="AO18" s="31" t="s">
        <v>82</v>
      </c>
      <c r="AP18" s="31" t="s">
        <v>83</v>
      </c>
      <c r="AQ18" s="31" t="s">
        <v>84</v>
      </c>
      <c r="AR18" s="31" t="s">
        <v>85</v>
      </c>
      <c r="AS18" s="31" t="s">
        <v>86</v>
      </c>
      <c r="AT18" s="31" t="s">
        <v>87</v>
      </c>
      <c r="AU18" s="31" t="s">
        <v>88</v>
      </c>
      <c r="AV18" s="31" t="s">
        <v>89</v>
      </c>
      <c r="AW18" s="31" t="s">
        <v>90</v>
      </c>
      <c r="AX18" s="31" t="s">
        <v>91</v>
      </c>
      <c r="AY18" s="31" t="s">
        <v>92</v>
      </c>
      <c r="AZ18" s="31" t="s">
        <v>93</v>
      </c>
      <c r="BA18" s="31" t="s">
        <v>94</v>
      </c>
      <c r="BB18" s="31" t="s">
        <v>95</v>
      </c>
      <c r="BC18" s="31" t="s">
        <v>96</v>
      </c>
      <c r="BD18" s="31" t="s">
        <v>97</v>
      </c>
      <c r="BE18" s="31" t="s">
        <v>98</v>
      </c>
      <c r="BF18" s="31" t="s">
        <v>99</v>
      </c>
      <c r="BG18" s="31" t="s">
        <v>100</v>
      </c>
      <c r="BH18" s="31" t="s">
        <v>101</v>
      </c>
      <c r="BI18" s="31" t="s">
        <v>102</v>
      </c>
      <c r="BJ18" s="31" t="s">
        <v>103</v>
      </c>
      <c r="BK18" s="31" t="s">
        <v>104</v>
      </c>
      <c r="BL18" s="31" t="s">
        <v>105</v>
      </c>
      <c r="BM18" s="31" t="s">
        <v>106</v>
      </c>
      <c r="BN18" s="31" t="s">
        <v>107</v>
      </c>
      <c r="BO18" s="31" t="s">
        <v>108</v>
      </c>
      <c r="BP18" s="31" t="s">
        <v>109</v>
      </c>
      <c r="BQ18" s="31" t="s">
        <v>110</v>
      </c>
      <c r="BR18" s="31" t="s">
        <v>111</v>
      </c>
      <c r="BS18" s="31" t="s">
        <v>112</v>
      </c>
      <c r="BT18" s="31" t="s">
        <v>113</v>
      </c>
      <c r="BU18" s="31" t="s">
        <v>114</v>
      </c>
      <c r="BV18" s="31" t="s">
        <v>115</v>
      </c>
      <c r="BW18" s="31" t="s">
        <v>116</v>
      </c>
      <c r="BX18" s="31" t="s">
        <v>117</v>
      </c>
      <c r="BY18" s="31" t="s">
        <v>118</v>
      </c>
      <c r="BZ18" s="31" t="s">
        <v>119</v>
      </c>
      <c r="CA18" s="31" t="s">
        <v>120</v>
      </c>
      <c r="CB18" s="31" t="s">
        <v>121</v>
      </c>
      <c r="CC18" s="31" t="s">
        <v>122</v>
      </c>
      <c r="CD18" s="31" t="s">
        <v>123</v>
      </c>
      <c r="CE18" s="31" t="s">
        <v>124</v>
      </c>
      <c r="CF18" s="31" t="s">
        <v>125</v>
      </c>
      <c r="CG18" s="31" t="s">
        <v>126</v>
      </c>
      <c r="CH18" s="31" t="s">
        <v>127</v>
      </c>
      <c r="CI18" s="31" t="s">
        <v>128</v>
      </c>
      <c r="CJ18" s="30">
        <v>10</v>
      </c>
      <c r="CK18" s="31" t="s">
        <v>129</v>
      </c>
      <c r="CL18" s="31" t="s">
        <v>130</v>
      </c>
      <c r="CM18" s="31" t="s">
        <v>131</v>
      </c>
      <c r="CN18" s="31" t="s">
        <v>132</v>
      </c>
      <c r="CO18" s="31" t="s">
        <v>133</v>
      </c>
      <c r="CP18" s="31" t="s">
        <v>134</v>
      </c>
      <c r="CQ18" s="31" t="s">
        <v>135</v>
      </c>
      <c r="CR18" s="31" t="s">
        <v>136</v>
      </c>
      <c r="CS18" s="31" t="s">
        <v>137</v>
      </c>
      <c r="CT18" s="31" t="s">
        <v>138</v>
      </c>
      <c r="CU18" s="31" t="s">
        <v>139</v>
      </c>
      <c r="CV18" s="31" t="s">
        <v>140</v>
      </c>
      <c r="CW18" s="31" t="s">
        <v>141</v>
      </c>
      <c r="CX18" s="31" t="s">
        <v>142</v>
      </c>
      <c r="CY18" s="31" t="s">
        <v>143</v>
      </c>
      <c r="CZ18" s="31" t="s">
        <v>144</v>
      </c>
      <c r="DA18" s="31" t="s">
        <v>145</v>
      </c>
      <c r="DB18" s="31" t="s">
        <v>146</v>
      </c>
      <c r="DC18" s="31" t="s">
        <v>147</v>
      </c>
      <c r="DD18" s="32"/>
      <c r="DE18" s="32"/>
      <c r="DF18" s="30">
        <v>14</v>
      </c>
      <c r="DG18" s="30">
        <v>15</v>
      </c>
      <c r="DH18" s="31" t="s">
        <v>148</v>
      </c>
      <c r="DI18" s="31" t="s">
        <v>149</v>
      </c>
      <c r="DJ18" s="22"/>
      <c r="DK18" s="22"/>
      <c r="DL18" s="22"/>
      <c r="DM18" s="22"/>
      <c r="DN18" s="22"/>
      <c r="DO18" s="22"/>
      <c r="DP18" s="22"/>
    </row>
    <row r="19" spans="1:122" s="34" customFormat="1" ht="15" hidden="1" customHeight="1" x14ac:dyDescent="0.2">
      <c r="A19" s="33" t="b">
        <f t="array" ref="A19">isVDProizv</f>
        <v>0</v>
      </c>
      <c r="B19" s="8"/>
      <c r="C19" s="8"/>
      <c r="D19" s="8"/>
      <c r="E19" s="8"/>
      <c r="G19" s="35" t="s">
        <v>150</v>
      </c>
      <c r="H19" s="36" t="s">
        <v>151</v>
      </c>
      <c r="I19" s="37"/>
      <c r="J19" s="38" t="s">
        <v>152</v>
      </c>
      <c r="K19" s="39"/>
      <c r="L19" s="39"/>
      <c r="M19" s="39"/>
      <c r="N19" s="39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39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39"/>
      <c r="AW19" s="40"/>
      <c r="AX19" s="40"/>
      <c r="AY19" s="40"/>
      <c r="AZ19" s="40"/>
      <c r="BA19" s="39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39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1">
        <f t="array" ref="CI19">BR19</f>
        <v>0</v>
      </c>
      <c r="CJ19" s="41">
        <f t="array" ref="CJ19">CI19</f>
        <v>0</v>
      </c>
      <c r="CK19" s="41">
        <f t="array" ref="CK19">CJ19</f>
        <v>0</v>
      </c>
      <c r="CL19" s="41">
        <f t="array" ref="CL19">CK19</f>
        <v>0</v>
      </c>
      <c r="CM19" s="41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1">
        <f t="array" ref="DF19">CM19</f>
        <v>0</v>
      </c>
      <c r="DG19" s="41">
        <f t="array" ref="DG19">DF19</f>
        <v>0</v>
      </c>
      <c r="DH19" s="41">
        <f t="array" ref="DH19">DG19</f>
        <v>0</v>
      </c>
      <c r="DI19" s="41">
        <f t="array" ref="DI19">DH19</f>
        <v>0</v>
      </c>
      <c r="DJ19" s="40"/>
      <c r="DK19" s="40"/>
      <c r="DL19" s="40"/>
      <c r="DM19" s="40"/>
      <c r="DN19" s="40"/>
      <c r="DO19" s="40"/>
      <c r="DP19" s="40"/>
      <c r="DR19" s="42"/>
    </row>
    <row r="20" spans="1:122" s="34" customFormat="1" ht="15" hidden="1" customHeight="1" x14ac:dyDescent="0.2">
      <c r="A20" s="33" t="b">
        <f t="array" ref="A20">$A$19</f>
        <v>0</v>
      </c>
      <c r="B20" s="8"/>
      <c r="C20" s="8"/>
      <c r="D20" s="8"/>
      <c r="E20" s="8"/>
      <c r="G20" s="35" t="s">
        <v>153</v>
      </c>
      <c r="H20" s="43" t="s">
        <v>154</v>
      </c>
      <c r="I20" s="44"/>
      <c r="J20" s="38" t="s">
        <v>155</v>
      </c>
      <c r="K20" s="41"/>
      <c r="L20" s="41"/>
      <c r="M20" s="41"/>
      <c r="N20" s="45">
        <f t="shared" ref="N20:N50" si="0">SUM(O20:R20)</f>
        <v>0</v>
      </c>
      <c r="O20" s="45">
        <f t="shared" ref="O20:O50" si="1">SUM(S20:U20)</f>
        <v>0</v>
      </c>
      <c r="P20" s="45">
        <f t="shared" ref="P20:P50" si="2">SUM(V20:X20)</f>
        <v>0</v>
      </c>
      <c r="Q20" s="45">
        <f t="shared" ref="Q20:Q50" si="3">SUM(Y20:AA20)</f>
        <v>0</v>
      </c>
      <c r="R20" s="45">
        <f t="shared" ref="R20:R50" si="4">SUM(AB20:AD20)</f>
        <v>0</v>
      </c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>
        <f t="shared" ref="AE20:AE50" si="5">SUM(AF20:AI20)</f>
        <v>0</v>
      </c>
      <c r="AF20" s="41">
        <f t="shared" ref="AF20:AF50" si="6">SUM(AJ20:AL20)</f>
        <v>0</v>
      </c>
      <c r="AG20" s="41">
        <f t="shared" ref="AG20:AG50" si="7">SUM(AM20:AO20)</f>
        <v>0</v>
      </c>
      <c r="AH20" s="41">
        <f t="shared" ref="AH20:AH50" si="8">SUM(AP20:AR20)</f>
        <v>0</v>
      </c>
      <c r="AI20" s="41">
        <f t="shared" ref="AI20:AI50" si="9">SUM(AS20:AU20)</f>
        <v>0</v>
      </c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5">
        <f t="shared" ref="AV20:AV50" si="10">SUM(AW20:AZ20)</f>
        <v>0</v>
      </c>
      <c r="AW20" s="41"/>
      <c r="AX20" s="41"/>
      <c r="AY20" s="41"/>
      <c r="AZ20" s="41"/>
      <c r="BA20" s="45">
        <f t="shared" ref="BA20:BA50" si="11">SUM(BB20:BE20)</f>
        <v>0</v>
      </c>
      <c r="BB20" s="45">
        <f t="shared" ref="BB20:BB50" si="12">SUM(BF20:BH20)</f>
        <v>0</v>
      </c>
      <c r="BC20" s="45">
        <f t="shared" ref="BC20:BC50" si="13">SUM(BI20:BK20)</f>
        <v>0</v>
      </c>
      <c r="BD20" s="45">
        <f t="shared" ref="BD20:BD50" si="14">SUM(BL20:BN20)</f>
        <v>0</v>
      </c>
      <c r="BE20" s="45">
        <f t="shared" ref="BE20:BE50" si="15">SUM(BO20:BQ20)</f>
        <v>0</v>
      </c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5">
        <f t="shared" ref="BR20:BR40" si="16">SUM(BS20:BV20)</f>
        <v>0</v>
      </c>
      <c r="BS20" s="45">
        <f t="shared" ref="BS20:BS50" si="17">SUM(BW20:BY20)</f>
        <v>0</v>
      </c>
      <c r="BT20" s="45">
        <f t="shared" ref="BT20:BT50" si="18">SUM(BZ20:CB20)</f>
        <v>0</v>
      </c>
      <c r="BU20" s="45">
        <f t="shared" ref="BU20:BU50" si="19">SUM(CC20:CE20)</f>
        <v>0</v>
      </c>
      <c r="BV20" s="45">
        <f t="shared" ref="BV20:BV50" si="20">SUM(CF20:CH20)</f>
        <v>0</v>
      </c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>
        <f t="array" ref="CI20">BR20</f>
        <v>0</v>
      </c>
      <c r="CJ20" s="41">
        <f t="array" ref="CJ20">CI20</f>
        <v>0</v>
      </c>
      <c r="CK20" s="41">
        <f t="array" ref="CK20">CJ20</f>
        <v>0</v>
      </c>
      <c r="CL20" s="41">
        <f t="array" ref="CL20">CK20</f>
        <v>0</v>
      </c>
      <c r="CM20" s="41">
        <f t="shared" ref="CM20:CM50" si="21">SUM(CN20:CQ20)</f>
        <v>0</v>
      </c>
      <c r="CN20" s="41">
        <f t="shared" ref="CN20:CN50" si="22">SUM(CR20:CT20)</f>
        <v>0</v>
      </c>
      <c r="CO20" s="41">
        <f t="shared" ref="CO20:CO50" si="23">SUM(CU20:CW20)</f>
        <v>0</v>
      </c>
      <c r="CP20" s="41">
        <f t="shared" ref="CP20:CP50" si="24">SUM(CX20:CZ20)</f>
        <v>0</v>
      </c>
      <c r="CQ20" s="41">
        <f t="shared" ref="CQ20:CQ50" si="25">SUM(DA20:DC20)</f>
        <v>0</v>
      </c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6">
        <f t="shared" ref="DD20:DD50" si="26">IF(AV20=0,0,CM20/AV20%)</f>
        <v>0</v>
      </c>
      <c r="DE20" s="46">
        <f t="shared" ref="DE20:DE50" si="27">CM20-BR20</f>
        <v>0</v>
      </c>
      <c r="DF20" s="41">
        <f t="array" ref="DF20">CM20</f>
        <v>0</v>
      </c>
      <c r="DG20" s="41">
        <f t="array" ref="DG20">DF20</f>
        <v>0</v>
      </c>
      <c r="DH20" s="41">
        <f t="array" ref="DH20">DG20</f>
        <v>0</v>
      </c>
      <c r="DI20" s="41">
        <f t="array" ref="DI20">DH20</f>
        <v>0</v>
      </c>
      <c r="DJ20" s="41"/>
      <c r="DK20" s="41"/>
      <c r="DL20" s="41"/>
      <c r="DM20" s="41"/>
      <c r="DN20" s="41"/>
      <c r="DO20" s="41"/>
      <c r="DP20" s="41"/>
      <c r="DR20" s="42"/>
    </row>
    <row r="21" spans="1:122" s="34" customFormat="1" ht="15" hidden="1" customHeight="1" x14ac:dyDescent="0.2">
      <c r="A21" s="33" t="b">
        <f t="array" ref="A21">$A$19</f>
        <v>0</v>
      </c>
      <c r="B21" s="8"/>
      <c r="C21" s="8"/>
      <c r="D21" s="8"/>
      <c r="E21" s="8"/>
      <c r="G21" s="35" t="s">
        <v>54</v>
      </c>
      <c r="H21" s="36" t="s">
        <v>156</v>
      </c>
      <c r="I21" s="37"/>
      <c r="J21" s="38" t="s">
        <v>155</v>
      </c>
      <c r="K21" s="41"/>
      <c r="L21" s="41"/>
      <c r="M21" s="41"/>
      <c r="N21" s="45">
        <f t="shared" si="0"/>
        <v>0</v>
      </c>
      <c r="O21" s="45">
        <f t="shared" si="1"/>
        <v>0</v>
      </c>
      <c r="P21" s="45">
        <f t="shared" si="2"/>
        <v>0</v>
      </c>
      <c r="Q21" s="45">
        <f t="shared" si="3"/>
        <v>0</v>
      </c>
      <c r="R21" s="45">
        <f t="shared" si="4"/>
        <v>0</v>
      </c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>
        <f t="shared" si="5"/>
        <v>0</v>
      </c>
      <c r="AF21" s="41">
        <f t="shared" si="6"/>
        <v>0</v>
      </c>
      <c r="AG21" s="41">
        <f t="shared" si="7"/>
        <v>0</v>
      </c>
      <c r="AH21" s="41">
        <f t="shared" si="8"/>
        <v>0</v>
      </c>
      <c r="AI21" s="41">
        <f t="shared" si="9"/>
        <v>0</v>
      </c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5">
        <f t="shared" si="10"/>
        <v>0</v>
      </c>
      <c r="AW21" s="41"/>
      <c r="AX21" s="41"/>
      <c r="AY21" s="41"/>
      <c r="AZ21" s="41"/>
      <c r="BA21" s="45">
        <f t="shared" si="11"/>
        <v>0</v>
      </c>
      <c r="BB21" s="45">
        <f t="shared" si="12"/>
        <v>0</v>
      </c>
      <c r="BC21" s="45">
        <f t="shared" si="13"/>
        <v>0</v>
      </c>
      <c r="BD21" s="45">
        <f t="shared" si="14"/>
        <v>0</v>
      </c>
      <c r="BE21" s="45">
        <f t="shared" si="15"/>
        <v>0</v>
      </c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5">
        <f t="shared" si="16"/>
        <v>0</v>
      </c>
      <c r="BS21" s="45">
        <f t="shared" si="17"/>
        <v>0</v>
      </c>
      <c r="BT21" s="45">
        <f t="shared" si="18"/>
        <v>0</v>
      </c>
      <c r="BU21" s="45">
        <f t="shared" si="19"/>
        <v>0</v>
      </c>
      <c r="BV21" s="45">
        <f t="shared" si="20"/>
        <v>0</v>
      </c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>
        <f t="array" ref="CI21">BR21</f>
        <v>0</v>
      </c>
      <c r="CJ21" s="41">
        <f t="array" ref="CJ21">CI21</f>
        <v>0</v>
      </c>
      <c r="CK21" s="41">
        <f t="array" ref="CK21">CJ21</f>
        <v>0</v>
      </c>
      <c r="CL21" s="41">
        <f t="array" ref="CL21">CK21</f>
        <v>0</v>
      </c>
      <c r="CM21" s="41">
        <f t="shared" si="21"/>
        <v>0</v>
      </c>
      <c r="CN21" s="41">
        <f t="shared" si="22"/>
        <v>0</v>
      </c>
      <c r="CO21" s="41">
        <f t="shared" si="23"/>
        <v>0</v>
      </c>
      <c r="CP21" s="41">
        <f t="shared" si="24"/>
        <v>0</v>
      </c>
      <c r="CQ21" s="41">
        <f t="shared" si="25"/>
        <v>0</v>
      </c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6">
        <f t="shared" si="26"/>
        <v>0</v>
      </c>
      <c r="DE21" s="46">
        <f t="shared" si="27"/>
        <v>0</v>
      </c>
      <c r="DF21" s="41">
        <f t="array" ref="DF21">CM21</f>
        <v>0</v>
      </c>
      <c r="DG21" s="41">
        <f t="array" ref="DG21">DF21</f>
        <v>0</v>
      </c>
      <c r="DH21" s="41">
        <f t="array" ref="DH21">DG21</f>
        <v>0</v>
      </c>
      <c r="DI21" s="41">
        <f t="array" ref="DI21">DH21</f>
        <v>0</v>
      </c>
      <c r="DJ21" s="41"/>
      <c r="DK21" s="41"/>
      <c r="DL21" s="41"/>
      <c r="DM21" s="41"/>
      <c r="DN21" s="41"/>
      <c r="DO21" s="41"/>
      <c r="DP21" s="41"/>
      <c r="DR21" s="42"/>
    </row>
    <row r="22" spans="1:122" s="34" customFormat="1" ht="15" hidden="1" customHeight="1" x14ac:dyDescent="0.2">
      <c r="A22" s="33" t="b">
        <f t="array" ref="A22">$A$19</f>
        <v>0</v>
      </c>
      <c r="B22" s="8"/>
      <c r="C22" s="8">
        <v>4</v>
      </c>
      <c r="D22" s="8"/>
      <c r="E22" s="8"/>
      <c r="G22" s="35" t="s">
        <v>157</v>
      </c>
      <c r="H22" s="43" t="s">
        <v>158</v>
      </c>
      <c r="I22" s="44"/>
      <c r="J22" s="38" t="s">
        <v>155</v>
      </c>
      <c r="K22" s="45">
        <f>K20-K21</f>
        <v>0</v>
      </c>
      <c r="L22" s="45">
        <f>L20-L21</f>
        <v>0</v>
      </c>
      <c r="M22" s="45">
        <f>M20-M21</f>
        <v>0</v>
      </c>
      <c r="N22" s="45">
        <f t="shared" si="0"/>
        <v>0</v>
      </c>
      <c r="O22" s="45">
        <f t="shared" si="1"/>
        <v>0</v>
      </c>
      <c r="P22" s="45">
        <f t="shared" si="2"/>
        <v>0</v>
      </c>
      <c r="Q22" s="45">
        <f t="shared" si="3"/>
        <v>0</v>
      </c>
      <c r="R22" s="45">
        <f t="shared" si="4"/>
        <v>0</v>
      </c>
      <c r="S22" s="45">
        <f t="shared" ref="S22:AD22" si="28">S20-S21</f>
        <v>0</v>
      </c>
      <c r="T22" s="45">
        <f t="shared" si="28"/>
        <v>0</v>
      </c>
      <c r="U22" s="45">
        <f t="shared" si="28"/>
        <v>0</v>
      </c>
      <c r="V22" s="45">
        <f t="shared" si="28"/>
        <v>0</v>
      </c>
      <c r="W22" s="45">
        <f t="shared" si="28"/>
        <v>0</v>
      </c>
      <c r="X22" s="45">
        <f t="shared" si="28"/>
        <v>0</v>
      </c>
      <c r="Y22" s="45">
        <f t="shared" si="28"/>
        <v>0</v>
      </c>
      <c r="Z22" s="45">
        <f t="shared" si="28"/>
        <v>0</v>
      </c>
      <c r="AA22" s="45">
        <f t="shared" si="28"/>
        <v>0</v>
      </c>
      <c r="AB22" s="45">
        <f t="shared" si="28"/>
        <v>0</v>
      </c>
      <c r="AC22" s="45">
        <f t="shared" si="28"/>
        <v>0</v>
      </c>
      <c r="AD22" s="45">
        <f t="shared" si="28"/>
        <v>0</v>
      </c>
      <c r="AE22" s="41">
        <f t="shared" si="5"/>
        <v>0</v>
      </c>
      <c r="AF22" s="41">
        <f t="shared" si="6"/>
        <v>0</v>
      </c>
      <c r="AG22" s="41">
        <f t="shared" si="7"/>
        <v>0</v>
      </c>
      <c r="AH22" s="41">
        <f t="shared" si="8"/>
        <v>0</v>
      </c>
      <c r="AI22" s="41">
        <f t="shared" si="9"/>
        <v>0</v>
      </c>
      <c r="AJ22" s="41">
        <f t="shared" ref="AJ22:AU22" si="29">AJ20-AJ21</f>
        <v>0</v>
      </c>
      <c r="AK22" s="41">
        <f t="shared" si="29"/>
        <v>0</v>
      </c>
      <c r="AL22" s="41">
        <f t="shared" si="29"/>
        <v>0</v>
      </c>
      <c r="AM22" s="41">
        <f t="shared" si="29"/>
        <v>0</v>
      </c>
      <c r="AN22" s="41">
        <f t="shared" si="29"/>
        <v>0</v>
      </c>
      <c r="AO22" s="41">
        <f t="shared" si="29"/>
        <v>0</v>
      </c>
      <c r="AP22" s="41">
        <f t="shared" si="29"/>
        <v>0</v>
      </c>
      <c r="AQ22" s="41">
        <f t="shared" si="29"/>
        <v>0</v>
      </c>
      <c r="AR22" s="41">
        <f t="shared" si="29"/>
        <v>0</v>
      </c>
      <c r="AS22" s="41">
        <f t="shared" si="29"/>
        <v>0</v>
      </c>
      <c r="AT22" s="41">
        <f t="shared" si="29"/>
        <v>0</v>
      </c>
      <c r="AU22" s="41">
        <f t="shared" si="29"/>
        <v>0</v>
      </c>
      <c r="AV22" s="45">
        <f t="shared" si="10"/>
        <v>0</v>
      </c>
      <c r="AW22" s="45">
        <f>AW20-AW21</f>
        <v>0</v>
      </c>
      <c r="AX22" s="45">
        <f>AX20-AX21</f>
        <v>0</v>
      </c>
      <c r="AY22" s="45">
        <f>AY20-AY21</f>
        <v>0</v>
      </c>
      <c r="AZ22" s="45">
        <f>AZ20-AZ21</f>
        <v>0</v>
      </c>
      <c r="BA22" s="45">
        <f t="shared" si="11"/>
        <v>0</v>
      </c>
      <c r="BB22" s="45">
        <f t="shared" si="12"/>
        <v>0</v>
      </c>
      <c r="BC22" s="45">
        <f t="shared" si="13"/>
        <v>0</v>
      </c>
      <c r="BD22" s="45">
        <f t="shared" si="14"/>
        <v>0</v>
      </c>
      <c r="BE22" s="45">
        <f t="shared" si="15"/>
        <v>0</v>
      </c>
      <c r="BF22" s="45">
        <f t="shared" ref="BF22:BQ22" si="30">BF20-BF21</f>
        <v>0</v>
      </c>
      <c r="BG22" s="45">
        <f t="shared" si="30"/>
        <v>0</v>
      </c>
      <c r="BH22" s="45">
        <f t="shared" si="30"/>
        <v>0</v>
      </c>
      <c r="BI22" s="45">
        <f t="shared" si="30"/>
        <v>0</v>
      </c>
      <c r="BJ22" s="45">
        <f t="shared" si="30"/>
        <v>0</v>
      </c>
      <c r="BK22" s="45">
        <f t="shared" si="30"/>
        <v>0</v>
      </c>
      <c r="BL22" s="45">
        <f t="shared" si="30"/>
        <v>0</v>
      </c>
      <c r="BM22" s="45">
        <f t="shared" si="30"/>
        <v>0</v>
      </c>
      <c r="BN22" s="45">
        <f t="shared" si="30"/>
        <v>0</v>
      </c>
      <c r="BO22" s="45">
        <f t="shared" si="30"/>
        <v>0</v>
      </c>
      <c r="BP22" s="45">
        <f t="shared" si="30"/>
        <v>0</v>
      </c>
      <c r="BQ22" s="45">
        <f t="shared" si="30"/>
        <v>0</v>
      </c>
      <c r="BR22" s="45">
        <f t="shared" si="16"/>
        <v>0</v>
      </c>
      <c r="BS22" s="45">
        <f t="shared" si="17"/>
        <v>0</v>
      </c>
      <c r="BT22" s="45">
        <f t="shared" si="18"/>
        <v>0</v>
      </c>
      <c r="BU22" s="45">
        <f t="shared" si="19"/>
        <v>0</v>
      </c>
      <c r="BV22" s="45">
        <f t="shared" si="20"/>
        <v>0</v>
      </c>
      <c r="BW22" s="45">
        <f t="shared" ref="BW22:CH22" si="31">BW20-BW21</f>
        <v>0</v>
      </c>
      <c r="BX22" s="45">
        <f t="shared" si="31"/>
        <v>0</v>
      </c>
      <c r="BY22" s="45">
        <f t="shared" si="31"/>
        <v>0</v>
      </c>
      <c r="BZ22" s="45">
        <f t="shared" si="31"/>
        <v>0</v>
      </c>
      <c r="CA22" s="45">
        <f t="shared" si="31"/>
        <v>0</v>
      </c>
      <c r="CB22" s="45">
        <f t="shared" si="31"/>
        <v>0</v>
      </c>
      <c r="CC22" s="45">
        <f t="shared" si="31"/>
        <v>0</v>
      </c>
      <c r="CD22" s="45">
        <f t="shared" si="31"/>
        <v>0</v>
      </c>
      <c r="CE22" s="45">
        <f t="shared" si="31"/>
        <v>0</v>
      </c>
      <c r="CF22" s="45">
        <f t="shared" si="31"/>
        <v>0</v>
      </c>
      <c r="CG22" s="45">
        <f t="shared" si="31"/>
        <v>0</v>
      </c>
      <c r="CH22" s="45">
        <f t="shared" si="31"/>
        <v>0</v>
      </c>
      <c r="CI22" s="45">
        <f t="array" ref="CI22">BR22</f>
        <v>0</v>
      </c>
      <c r="CJ22" s="45">
        <f t="array" ref="CJ22">CI22</f>
        <v>0</v>
      </c>
      <c r="CK22" s="45">
        <f t="array" ref="CK22">CJ22</f>
        <v>0</v>
      </c>
      <c r="CL22" s="45">
        <f t="array" ref="CL22">CK22</f>
        <v>0</v>
      </c>
      <c r="CM22" s="41">
        <f t="shared" si="21"/>
        <v>0</v>
      </c>
      <c r="CN22" s="41">
        <f t="shared" si="22"/>
        <v>0</v>
      </c>
      <c r="CO22" s="41">
        <f t="shared" si="23"/>
        <v>0</v>
      </c>
      <c r="CP22" s="41">
        <f t="shared" si="24"/>
        <v>0</v>
      </c>
      <c r="CQ22" s="41">
        <f t="shared" si="25"/>
        <v>0</v>
      </c>
      <c r="CR22" s="41">
        <f t="shared" ref="CR22:DC22" si="32">CR20-CR21</f>
        <v>0</v>
      </c>
      <c r="CS22" s="41">
        <f t="shared" si="32"/>
        <v>0</v>
      </c>
      <c r="CT22" s="41">
        <f t="shared" si="32"/>
        <v>0</v>
      </c>
      <c r="CU22" s="41">
        <f t="shared" si="32"/>
        <v>0</v>
      </c>
      <c r="CV22" s="41">
        <f t="shared" si="32"/>
        <v>0</v>
      </c>
      <c r="CW22" s="41">
        <f t="shared" si="32"/>
        <v>0</v>
      </c>
      <c r="CX22" s="41">
        <f t="shared" si="32"/>
        <v>0</v>
      </c>
      <c r="CY22" s="41">
        <f t="shared" si="32"/>
        <v>0</v>
      </c>
      <c r="CZ22" s="41">
        <f t="shared" si="32"/>
        <v>0</v>
      </c>
      <c r="DA22" s="41">
        <f t="shared" si="32"/>
        <v>0</v>
      </c>
      <c r="DB22" s="41">
        <f t="shared" si="32"/>
        <v>0</v>
      </c>
      <c r="DC22" s="41">
        <f t="shared" si="32"/>
        <v>0</v>
      </c>
      <c r="DD22" s="46">
        <f t="shared" si="26"/>
        <v>0</v>
      </c>
      <c r="DE22" s="46">
        <f t="shared" si="27"/>
        <v>0</v>
      </c>
      <c r="DF22" s="41">
        <f t="array" ref="DF22">CM22</f>
        <v>0</v>
      </c>
      <c r="DG22" s="41">
        <f t="array" ref="DG22">DF22</f>
        <v>0</v>
      </c>
      <c r="DH22" s="41">
        <f t="array" ref="DH22">DG22</f>
        <v>0</v>
      </c>
      <c r="DI22" s="41">
        <f t="array" ref="DI22">DH22</f>
        <v>0</v>
      </c>
      <c r="DJ22" s="41"/>
      <c r="DK22" s="41"/>
      <c r="DL22" s="41"/>
      <c r="DM22" s="41"/>
      <c r="DN22" s="41"/>
      <c r="DO22" s="41"/>
      <c r="DP22" s="41"/>
      <c r="DR22" s="42"/>
    </row>
    <row r="23" spans="1:122" ht="15" hidden="1" customHeight="1" x14ac:dyDescent="0.25">
      <c r="A23" s="47" t="b">
        <f t="array" ref="A23">$A$19</f>
        <v>0</v>
      </c>
      <c r="C23" s="8">
        <v>4</v>
      </c>
      <c r="E23" s="1">
        <v>1</v>
      </c>
      <c r="G23" s="48" t="str">
        <f>G22&amp;".0.1"</f>
        <v>4.0.1</v>
      </c>
      <c r="H23" s="49" t="s">
        <v>159</v>
      </c>
      <c r="I23" s="49"/>
      <c r="J23" s="48" t="s">
        <v>155</v>
      </c>
      <c r="K23" s="50">
        <f>K22-K24</f>
        <v>0</v>
      </c>
      <c r="L23" s="50">
        <f>L22-L24</f>
        <v>0</v>
      </c>
      <c r="M23" s="50">
        <f>M22-M24</f>
        <v>0</v>
      </c>
      <c r="N23" s="50">
        <f t="shared" si="0"/>
        <v>0</v>
      </c>
      <c r="O23" s="50">
        <f t="shared" si="1"/>
        <v>0</v>
      </c>
      <c r="P23" s="50">
        <f t="shared" si="2"/>
        <v>0</v>
      </c>
      <c r="Q23" s="50">
        <f t="shared" si="3"/>
        <v>0</v>
      </c>
      <c r="R23" s="50">
        <f t="shared" si="4"/>
        <v>0</v>
      </c>
      <c r="S23" s="50">
        <f t="shared" ref="S23:AD23" si="33">S22-S24</f>
        <v>0</v>
      </c>
      <c r="T23" s="50">
        <f t="shared" si="33"/>
        <v>0</v>
      </c>
      <c r="U23" s="50">
        <f t="shared" si="33"/>
        <v>0</v>
      </c>
      <c r="V23" s="50">
        <f t="shared" si="33"/>
        <v>0</v>
      </c>
      <c r="W23" s="50">
        <f t="shared" si="33"/>
        <v>0</v>
      </c>
      <c r="X23" s="50">
        <f t="shared" si="33"/>
        <v>0</v>
      </c>
      <c r="Y23" s="50">
        <f t="shared" si="33"/>
        <v>0</v>
      </c>
      <c r="Z23" s="50">
        <f t="shared" si="33"/>
        <v>0</v>
      </c>
      <c r="AA23" s="50">
        <f t="shared" si="33"/>
        <v>0</v>
      </c>
      <c r="AB23" s="50">
        <f t="shared" si="33"/>
        <v>0</v>
      </c>
      <c r="AC23" s="50">
        <f t="shared" si="33"/>
        <v>0</v>
      </c>
      <c r="AD23" s="50">
        <f t="shared" si="33"/>
        <v>0</v>
      </c>
      <c r="AE23" s="51">
        <f t="shared" si="5"/>
        <v>0</v>
      </c>
      <c r="AF23" s="51">
        <f t="shared" si="6"/>
        <v>0</v>
      </c>
      <c r="AG23" s="51">
        <f t="shared" si="7"/>
        <v>0</v>
      </c>
      <c r="AH23" s="51">
        <f t="shared" si="8"/>
        <v>0</v>
      </c>
      <c r="AI23" s="51">
        <f t="shared" si="9"/>
        <v>0</v>
      </c>
      <c r="AJ23" s="51">
        <f t="shared" ref="AJ23:AU23" si="34">AJ22-AJ24</f>
        <v>0</v>
      </c>
      <c r="AK23" s="51">
        <f t="shared" si="34"/>
        <v>0</v>
      </c>
      <c r="AL23" s="51">
        <f t="shared" si="34"/>
        <v>0</v>
      </c>
      <c r="AM23" s="51">
        <f t="shared" si="34"/>
        <v>0</v>
      </c>
      <c r="AN23" s="51">
        <f t="shared" si="34"/>
        <v>0</v>
      </c>
      <c r="AO23" s="51">
        <f t="shared" si="34"/>
        <v>0</v>
      </c>
      <c r="AP23" s="51">
        <f t="shared" si="34"/>
        <v>0</v>
      </c>
      <c r="AQ23" s="51">
        <f t="shared" si="34"/>
        <v>0</v>
      </c>
      <c r="AR23" s="51">
        <f t="shared" si="34"/>
        <v>0</v>
      </c>
      <c r="AS23" s="51">
        <f t="shared" si="34"/>
        <v>0</v>
      </c>
      <c r="AT23" s="51">
        <f t="shared" si="34"/>
        <v>0</v>
      </c>
      <c r="AU23" s="51">
        <f t="shared" si="34"/>
        <v>0</v>
      </c>
      <c r="AV23" s="50">
        <f t="shared" si="10"/>
        <v>0</v>
      </c>
      <c r="AW23" s="50">
        <f>AW22-AW24</f>
        <v>0</v>
      </c>
      <c r="AX23" s="50">
        <f>AX22-AX24</f>
        <v>0</v>
      </c>
      <c r="AY23" s="50">
        <f>AY22-AY24</f>
        <v>0</v>
      </c>
      <c r="AZ23" s="50">
        <f>AZ22-AZ24</f>
        <v>0</v>
      </c>
      <c r="BA23" s="50">
        <f t="shared" si="11"/>
        <v>0</v>
      </c>
      <c r="BB23" s="50">
        <f t="shared" si="12"/>
        <v>0</v>
      </c>
      <c r="BC23" s="50">
        <f t="shared" si="13"/>
        <v>0</v>
      </c>
      <c r="BD23" s="50">
        <f t="shared" si="14"/>
        <v>0</v>
      </c>
      <c r="BE23" s="50">
        <f t="shared" si="15"/>
        <v>0</v>
      </c>
      <c r="BF23" s="50">
        <f t="shared" ref="BF23:BQ23" si="35">BF22-BF24</f>
        <v>0</v>
      </c>
      <c r="BG23" s="50">
        <f t="shared" si="35"/>
        <v>0</v>
      </c>
      <c r="BH23" s="50">
        <f t="shared" si="35"/>
        <v>0</v>
      </c>
      <c r="BI23" s="50">
        <f t="shared" si="35"/>
        <v>0</v>
      </c>
      <c r="BJ23" s="50">
        <f t="shared" si="35"/>
        <v>0</v>
      </c>
      <c r="BK23" s="50">
        <f t="shared" si="35"/>
        <v>0</v>
      </c>
      <c r="BL23" s="50">
        <f t="shared" si="35"/>
        <v>0</v>
      </c>
      <c r="BM23" s="50">
        <f t="shared" si="35"/>
        <v>0</v>
      </c>
      <c r="BN23" s="50">
        <f t="shared" si="35"/>
        <v>0</v>
      </c>
      <c r="BO23" s="50">
        <f t="shared" si="35"/>
        <v>0</v>
      </c>
      <c r="BP23" s="50">
        <f t="shared" si="35"/>
        <v>0</v>
      </c>
      <c r="BQ23" s="50">
        <f t="shared" si="35"/>
        <v>0</v>
      </c>
      <c r="BR23" s="50">
        <f t="shared" si="16"/>
        <v>0</v>
      </c>
      <c r="BS23" s="50">
        <f t="shared" si="17"/>
        <v>0</v>
      </c>
      <c r="BT23" s="50">
        <f t="shared" si="18"/>
        <v>0</v>
      </c>
      <c r="BU23" s="50">
        <f t="shared" si="19"/>
        <v>0</v>
      </c>
      <c r="BV23" s="50">
        <f t="shared" si="20"/>
        <v>0</v>
      </c>
      <c r="BW23" s="50">
        <f t="shared" ref="BW23:CH23" si="36">BW22-BW24</f>
        <v>0</v>
      </c>
      <c r="BX23" s="50">
        <f t="shared" si="36"/>
        <v>0</v>
      </c>
      <c r="BY23" s="50">
        <f t="shared" si="36"/>
        <v>0</v>
      </c>
      <c r="BZ23" s="50">
        <f t="shared" si="36"/>
        <v>0</v>
      </c>
      <c r="CA23" s="50">
        <f t="shared" si="36"/>
        <v>0</v>
      </c>
      <c r="CB23" s="50">
        <f t="shared" si="36"/>
        <v>0</v>
      </c>
      <c r="CC23" s="50">
        <f t="shared" si="36"/>
        <v>0</v>
      </c>
      <c r="CD23" s="50">
        <f t="shared" si="36"/>
        <v>0</v>
      </c>
      <c r="CE23" s="50">
        <f t="shared" si="36"/>
        <v>0</v>
      </c>
      <c r="CF23" s="50">
        <f t="shared" si="36"/>
        <v>0</v>
      </c>
      <c r="CG23" s="50">
        <f t="shared" si="36"/>
        <v>0</v>
      </c>
      <c r="CH23" s="50">
        <f t="shared" si="36"/>
        <v>0</v>
      </c>
      <c r="CI23" s="50">
        <f t="array" ref="CI23">BR23</f>
        <v>0</v>
      </c>
      <c r="CJ23" s="50">
        <f t="array" ref="CJ23">CI23</f>
        <v>0</v>
      </c>
      <c r="CK23" s="50">
        <f t="array" ref="CK23">CJ23</f>
        <v>0</v>
      </c>
      <c r="CL23" s="50">
        <f t="array" ref="CL23">CK23</f>
        <v>0</v>
      </c>
      <c r="CM23" s="51">
        <f t="shared" si="21"/>
        <v>0</v>
      </c>
      <c r="CN23" s="51">
        <f t="shared" si="22"/>
        <v>0</v>
      </c>
      <c r="CO23" s="51">
        <f t="shared" si="23"/>
        <v>0</v>
      </c>
      <c r="CP23" s="51">
        <f t="shared" si="24"/>
        <v>0</v>
      </c>
      <c r="CQ23" s="51">
        <f t="shared" si="25"/>
        <v>0</v>
      </c>
      <c r="CR23" s="51">
        <f t="shared" ref="CR23:DC23" si="37">CR22-CR24</f>
        <v>0</v>
      </c>
      <c r="CS23" s="51">
        <f t="shared" si="37"/>
        <v>0</v>
      </c>
      <c r="CT23" s="51">
        <f t="shared" si="37"/>
        <v>0</v>
      </c>
      <c r="CU23" s="51">
        <f t="shared" si="37"/>
        <v>0</v>
      </c>
      <c r="CV23" s="51">
        <f t="shared" si="37"/>
        <v>0</v>
      </c>
      <c r="CW23" s="51">
        <f t="shared" si="37"/>
        <v>0</v>
      </c>
      <c r="CX23" s="51">
        <f t="shared" si="37"/>
        <v>0</v>
      </c>
      <c r="CY23" s="51">
        <f t="shared" si="37"/>
        <v>0</v>
      </c>
      <c r="CZ23" s="51">
        <f t="shared" si="37"/>
        <v>0</v>
      </c>
      <c r="DA23" s="51">
        <f t="shared" si="37"/>
        <v>0</v>
      </c>
      <c r="DB23" s="51">
        <f t="shared" si="37"/>
        <v>0</v>
      </c>
      <c r="DC23" s="51">
        <f t="shared" si="37"/>
        <v>0</v>
      </c>
      <c r="DD23" s="46">
        <f t="shared" si="26"/>
        <v>0</v>
      </c>
      <c r="DE23" s="46">
        <f t="shared" si="27"/>
        <v>0</v>
      </c>
      <c r="DF23" s="41">
        <f t="array" ref="DF23">CM23</f>
        <v>0</v>
      </c>
      <c r="DG23" s="41">
        <f t="array" ref="DG23">DF23</f>
        <v>0</v>
      </c>
      <c r="DH23" s="41">
        <f t="array" ref="DH23">DG23</f>
        <v>0</v>
      </c>
      <c r="DI23" s="41">
        <f t="array" ref="DI23">DH23</f>
        <v>0</v>
      </c>
      <c r="DJ23" s="41"/>
      <c r="DK23" s="41"/>
      <c r="DL23" s="41"/>
      <c r="DM23" s="41"/>
      <c r="DN23" s="41"/>
      <c r="DO23" s="41"/>
      <c r="DP23" s="41"/>
    </row>
    <row r="24" spans="1:122" ht="15" hidden="1" customHeight="1" x14ac:dyDescent="0.25">
      <c r="A24" s="47" t="b">
        <f t="shared" ref="A24" si="38">AND($A$19,TYPE_TRANSFER_FLUID="вода и пар")</f>
        <v>0</v>
      </c>
      <c r="C24" s="8">
        <v>4</v>
      </c>
      <c r="E24" s="1">
        <v>2</v>
      </c>
      <c r="G24" s="48" t="str">
        <f>G22&amp;".0.2"</f>
        <v>4.0.2</v>
      </c>
      <c r="H24" s="49" t="s">
        <v>160</v>
      </c>
      <c r="I24" s="49"/>
      <c r="J24" s="48" t="s">
        <v>155</v>
      </c>
      <c r="K24" s="50">
        <f>K34+K43+SUMIF($E51:$E59,$E24,K51:K59)+K67+K77+K86</f>
        <v>0</v>
      </c>
      <c r="L24" s="50">
        <f>L34+L43+SUMIF($E51:$E59,$E24,L51:L59)+L67+L77+L86</f>
        <v>0</v>
      </c>
      <c r="M24" s="50">
        <f>M34+M43+SUMIF($E51:$E59,$E24,M51:M59)+M67+M77+M86</f>
        <v>0</v>
      </c>
      <c r="N24" s="50">
        <f t="shared" si="0"/>
        <v>0</v>
      </c>
      <c r="O24" s="50">
        <f t="shared" si="1"/>
        <v>0</v>
      </c>
      <c r="P24" s="50">
        <f t="shared" si="2"/>
        <v>0</v>
      </c>
      <c r="Q24" s="50">
        <f t="shared" si="3"/>
        <v>0</v>
      </c>
      <c r="R24" s="50">
        <f t="shared" si="4"/>
        <v>0</v>
      </c>
      <c r="S24" s="50">
        <f t="shared" ref="S24:AD24" si="39">S34+S43+SUMIF($E51:$E59,$E24,S51:S59)+S67+S77+S86</f>
        <v>0</v>
      </c>
      <c r="T24" s="50">
        <f t="shared" si="39"/>
        <v>0</v>
      </c>
      <c r="U24" s="50">
        <f t="shared" si="39"/>
        <v>0</v>
      </c>
      <c r="V24" s="50">
        <f t="shared" si="39"/>
        <v>0</v>
      </c>
      <c r="W24" s="50">
        <f t="shared" si="39"/>
        <v>0</v>
      </c>
      <c r="X24" s="50">
        <f t="shared" si="39"/>
        <v>0</v>
      </c>
      <c r="Y24" s="50">
        <f t="shared" si="39"/>
        <v>0</v>
      </c>
      <c r="Z24" s="50">
        <f t="shared" si="39"/>
        <v>0</v>
      </c>
      <c r="AA24" s="50">
        <f t="shared" si="39"/>
        <v>0</v>
      </c>
      <c r="AB24" s="50">
        <f t="shared" si="39"/>
        <v>0</v>
      </c>
      <c r="AC24" s="50">
        <f t="shared" si="39"/>
        <v>0</v>
      </c>
      <c r="AD24" s="50">
        <f t="shared" si="39"/>
        <v>0</v>
      </c>
      <c r="AE24" s="51">
        <f t="shared" si="5"/>
        <v>0</v>
      </c>
      <c r="AF24" s="51">
        <f t="shared" si="6"/>
        <v>0</v>
      </c>
      <c r="AG24" s="51">
        <f t="shared" si="7"/>
        <v>0</v>
      </c>
      <c r="AH24" s="51">
        <f t="shared" si="8"/>
        <v>0</v>
      </c>
      <c r="AI24" s="51">
        <f t="shared" si="9"/>
        <v>0</v>
      </c>
      <c r="AJ24" s="51">
        <f t="shared" ref="AJ24:AU24" si="40">AJ34+AJ43+SUMIF($E51:$E59,$E24,AJ51:AJ59)+AJ67+AJ77+AJ86</f>
        <v>0</v>
      </c>
      <c r="AK24" s="51">
        <f t="shared" si="40"/>
        <v>0</v>
      </c>
      <c r="AL24" s="51">
        <f t="shared" si="40"/>
        <v>0</v>
      </c>
      <c r="AM24" s="51">
        <f t="shared" si="40"/>
        <v>0</v>
      </c>
      <c r="AN24" s="51">
        <f t="shared" si="40"/>
        <v>0</v>
      </c>
      <c r="AO24" s="51">
        <f t="shared" si="40"/>
        <v>0</v>
      </c>
      <c r="AP24" s="51">
        <f t="shared" si="40"/>
        <v>0</v>
      </c>
      <c r="AQ24" s="51">
        <f t="shared" si="40"/>
        <v>0</v>
      </c>
      <c r="AR24" s="51">
        <f t="shared" si="40"/>
        <v>0</v>
      </c>
      <c r="AS24" s="51">
        <f t="shared" si="40"/>
        <v>0</v>
      </c>
      <c r="AT24" s="51">
        <f t="shared" si="40"/>
        <v>0</v>
      </c>
      <c r="AU24" s="51">
        <f t="shared" si="40"/>
        <v>0</v>
      </c>
      <c r="AV24" s="50">
        <f t="shared" si="10"/>
        <v>0</v>
      </c>
      <c r="AW24" s="50">
        <f>AW34+AW43+SUMIF($E51:$E59,$E24,AW51:AW59)+AW67+AW77+AW86</f>
        <v>0</v>
      </c>
      <c r="AX24" s="50">
        <f>AX34+AX43+SUMIF($E51:$E59,$E24,AX51:AX59)+AX67+AX77+AX86</f>
        <v>0</v>
      </c>
      <c r="AY24" s="50">
        <f>AY34+AY43+SUMIF($E51:$E59,$E24,AY51:AY59)+AY67+AY77+AY86</f>
        <v>0</v>
      </c>
      <c r="AZ24" s="50">
        <f>AZ34+AZ43+SUMIF($E51:$E59,$E24,AZ51:AZ59)+AZ67+AZ77+AZ86</f>
        <v>0</v>
      </c>
      <c r="BA24" s="50">
        <f t="shared" si="11"/>
        <v>0</v>
      </c>
      <c r="BB24" s="50">
        <f t="shared" si="12"/>
        <v>0</v>
      </c>
      <c r="BC24" s="50">
        <f t="shared" si="13"/>
        <v>0</v>
      </c>
      <c r="BD24" s="50">
        <f t="shared" si="14"/>
        <v>0</v>
      </c>
      <c r="BE24" s="50">
        <f t="shared" si="15"/>
        <v>0</v>
      </c>
      <c r="BF24" s="50">
        <f t="shared" ref="BF24:BQ24" si="41">BF34+BF43+SUMIF($E51:$E59,$E24,BF51:BF59)+BF67+BF77+BF86</f>
        <v>0</v>
      </c>
      <c r="BG24" s="50">
        <f t="shared" si="41"/>
        <v>0</v>
      </c>
      <c r="BH24" s="50">
        <f t="shared" si="41"/>
        <v>0</v>
      </c>
      <c r="BI24" s="50">
        <f t="shared" si="41"/>
        <v>0</v>
      </c>
      <c r="BJ24" s="50">
        <f t="shared" si="41"/>
        <v>0</v>
      </c>
      <c r="BK24" s="50">
        <f t="shared" si="41"/>
        <v>0</v>
      </c>
      <c r="BL24" s="50">
        <f t="shared" si="41"/>
        <v>0</v>
      </c>
      <c r="BM24" s="50">
        <f t="shared" si="41"/>
        <v>0</v>
      </c>
      <c r="BN24" s="50">
        <f t="shared" si="41"/>
        <v>0</v>
      </c>
      <c r="BO24" s="50">
        <f t="shared" si="41"/>
        <v>0</v>
      </c>
      <c r="BP24" s="50">
        <f t="shared" si="41"/>
        <v>0</v>
      </c>
      <c r="BQ24" s="50">
        <f t="shared" si="41"/>
        <v>0</v>
      </c>
      <c r="BR24" s="50">
        <f t="shared" si="16"/>
        <v>0</v>
      </c>
      <c r="BS24" s="50">
        <f t="shared" si="17"/>
        <v>0</v>
      </c>
      <c r="BT24" s="50">
        <f t="shared" si="18"/>
        <v>0</v>
      </c>
      <c r="BU24" s="50">
        <f t="shared" si="19"/>
        <v>0</v>
      </c>
      <c r="BV24" s="50">
        <f t="shared" si="20"/>
        <v>0</v>
      </c>
      <c r="BW24" s="50">
        <f t="shared" ref="BW24:CH24" si="42">BW34+BW43+SUMIF($E51:$E59,$E24,BW51:BW59)+BW67+BW77+BW86</f>
        <v>0</v>
      </c>
      <c r="BX24" s="50">
        <f t="shared" si="42"/>
        <v>0</v>
      </c>
      <c r="BY24" s="50">
        <f t="shared" si="42"/>
        <v>0</v>
      </c>
      <c r="BZ24" s="50">
        <f t="shared" si="42"/>
        <v>0</v>
      </c>
      <c r="CA24" s="50">
        <f t="shared" si="42"/>
        <v>0</v>
      </c>
      <c r="CB24" s="50">
        <f t="shared" si="42"/>
        <v>0</v>
      </c>
      <c r="CC24" s="50">
        <f t="shared" si="42"/>
        <v>0</v>
      </c>
      <c r="CD24" s="50">
        <f t="shared" si="42"/>
        <v>0</v>
      </c>
      <c r="CE24" s="50">
        <f t="shared" si="42"/>
        <v>0</v>
      </c>
      <c r="CF24" s="50">
        <f t="shared" si="42"/>
        <v>0</v>
      </c>
      <c r="CG24" s="50">
        <f t="shared" si="42"/>
        <v>0</v>
      </c>
      <c r="CH24" s="50">
        <f t="shared" si="42"/>
        <v>0</v>
      </c>
      <c r="CI24" s="50">
        <f t="array" ref="CI24">BR24</f>
        <v>0</v>
      </c>
      <c r="CJ24" s="50">
        <f t="array" ref="CJ24">CI24</f>
        <v>0</v>
      </c>
      <c r="CK24" s="50">
        <f t="array" ref="CK24">CJ24</f>
        <v>0</v>
      </c>
      <c r="CL24" s="50">
        <f t="array" ref="CL24">CK24</f>
        <v>0</v>
      </c>
      <c r="CM24" s="51">
        <f t="shared" si="21"/>
        <v>0</v>
      </c>
      <c r="CN24" s="51">
        <f t="shared" si="22"/>
        <v>0</v>
      </c>
      <c r="CO24" s="51">
        <f t="shared" si="23"/>
        <v>0</v>
      </c>
      <c r="CP24" s="51">
        <f t="shared" si="24"/>
        <v>0</v>
      </c>
      <c r="CQ24" s="51">
        <f t="shared" si="25"/>
        <v>0</v>
      </c>
      <c r="CR24" s="51">
        <f t="shared" ref="CR24:DC24" si="43">CR34+CR43+SUMIF($E51:$E59,$E24,CR51:CR59)+CR67+CR77+CR86</f>
        <v>0</v>
      </c>
      <c r="CS24" s="51">
        <f t="shared" si="43"/>
        <v>0</v>
      </c>
      <c r="CT24" s="51">
        <f t="shared" si="43"/>
        <v>0</v>
      </c>
      <c r="CU24" s="51">
        <f t="shared" si="43"/>
        <v>0</v>
      </c>
      <c r="CV24" s="51">
        <f t="shared" si="43"/>
        <v>0</v>
      </c>
      <c r="CW24" s="51">
        <f t="shared" si="43"/>
        <v>0</v>
      </c>
      <c r="CX24" s="51">
        <f t="shared" si="43"/>
        <v>0</v>
      </c>
      <c r="CY24" s="51">
        <f t="shared" si="43"/>
        <v>0</v>
      </c>
      <c r="CZ24" s="51">
        <f t="shared" si="43"/>
        <v>0</v>
      </c>
      <c r="DA24" s="51">
        <f t="shared" si="43"/>
        <v>0</v>
      </c>
      <c r="DB24" s="51">
        <f t="shared" si="43"/>
        <v>0</v>
      </c>
      <c r="DC24" s="51">
        <f t="shared" si="43"/>
        <v>0</v>
      </c>
      <c r="DD24" s="46">
        <f t="shared" si="26"/>
        <v>0</v>
      </c>
      <c r="DE24" s="46">
        <f t="shared" si="27"/>
        <v>0</v>
      </c>
      <c r="DF24" s="41">
        <f t="array" ref="DF24">CM24</f>
        <v>0</v>
      </c>
      <c r="DG24" s="41">
        <f t="array" ref="DG24">DF24</f>
        <v>0</v>
      </c>
      <c r="DH24" s="41">
        <f t="array" ref="DH24">DG24</f>
        <v>0</v>
      </c>
      <c r="DI24" s="41">
        <f t="array" ref="DI24">DH24</f>
        <v>0</v>
      </c>
      <c r="DJ24" s="41"/>
      <c r="DK24" s="41"/>
      <c r="DL24" s="41"/>
      <c r="DM24" s="41"/>
      <c r="DN24" s="41"/>
      <c r="DO24" s="41"/>
      <c r="DP24" s="41"/>
    </row>
    <row r="25" spans="1:122" ht="15" hidden="1" customHeight="1" x14ac:dyDescent="0.25">
      <c r="A25" s="47" t="b">
        <f t="shared" ref="A25" si="44">AND($A$19,TYPE_TRANSFER_FLUID="вода и пар")</f>
        <v>0</v>
      </c>
      <c r="C25" s="8">
        <v>4</v>
      </c>
      <c r="E25" s="1">
        <v>3</v>
      </c>
      <c r="G25" s="48" t="str">
        <f>G24&amp;".1"</f>
        <v>4.0.2.1</v>
      </c>
      <c r="H25" s="52" t="s">
        <v>161</v>
      </c>
      <c r="I25" s="52"/>
      <c r="J25" s="48" t="s">
        <v>155</v>
      </c>
      <c r="K25" s="50">
        <f>K35+K44+SUMIF($E51:$E59,$E25,K51:K59)+K68+K78+K87</f>
        <v>0</v>
      </c>
      <c r="L25" s="50">
        <f>L35+L44+SUMIF($E51:$E59,$E25,L51:L59)+L68+L78+L87</f>
        <v>0</v>
      </c>
      <c r="M25" s="50">
        <f>M35+M44+SUMIF($E51:$E59,$E25,M51:M59)+M68+M78+M87</f>
        <v>0</v>
      </c>
      <c r="N25" s="50">
        <f t="shared" si="0"/>
        <v>0</v>
      </c>
      <c r="O25" s="50">
        <f t="shared" si="1"/>
        <v>0</v>
      </c>
      <c r="P25" s="50">
        <f t="shared" si="2"/>
        <v>0</v>
      </c>
      <c r="Q25" s="50">
        <f t="shared" si="3"/>
        <v>0</v>
      </c>
      <c r="R25" s="50">
        <f t="shared" si="4"/>
        <v>0</v>
      </c>
      <c r="S25" s="50">
        <f t="shared" ref="S25:AD25" si="45">S35+S44+SUMIF($E51:$E59,$E25,S51:S59)+S68+S78+S87</f>
        <v>0</v>
      </c>
      <c r="T25" s="50">
        <f t="shared" si="45"/>
        <v>0</v>
      </c>
      <c r="U25" s="50">
        <f t="shared" si="45"/>
        <v>0</v>
      </c>
      <c r="V25" s="50">
        <f t="shared" si="45"/>
        <v>0</v>
      </c>
      <c r="W25" s="50">
        <f t="shared" si="45"/>
        <v>0</v>
      </c>
      <c r="X25" s="50">
        <f t="shared" si="45"/>
        <v>0</v>
      </c>
      <c r="Y25" s="50">
        <f t="shared" si="45"/>
        <v>0</v>
      </c>
      <c r="Z25" s="50">
        <f t="shared" si="45"/>
        <v>0</v>
      </c>
      <c r="AA25" s="50">
        <f t="shared" si="45"/>
        <v>0</v>
      </c>
      <c r="AB25" s="50">
        <f t="shared" si="45"/>
        <v>0</v>
      </c>
      <c r="AC25" s="50">
        <f t="shared" si="45"/>
        <v>0</v>
      </c>
      <c r="AD25" s="50">
        <f t="shared" si="45"/>
        <v>0</v>
      </c>
      <c r="AE25" s="51">
        <f t="shared" si="5"/>
        <v>0</v>
      </c>
      <c r="AF25" s="51">
        <f t="shared" si="6"/>
        <v>0</v>
      </c>
      <c r="AG25" s="51">
        <f t="shared" si="7"/>
        <v>0</v>
      </c>
      <c r="AH25" s="51">
        <f t="shared" si="8"/>
        <v>0</v>
      </c>
      <c r="AI25" s="51">
        <f t="shared" si="9"/>
        <v>0</v>
      </c>
      <c r="AJ25" s="51">
        <f t="shared" ref="AJ25:AU25" si="46">AJ35+AJ44+SUMIF($E51:$E59,$E25,AJ51:AJ59)+AJ68+AJ78+AJ87</f>
        <v>0</v>
      </c>
      <c r="AK25" s="51">
        <f t="shared" si="46"/>
        <v>0</v>
      </c>
      <c r="AL25" s="51">
        <f t="shared" si="46"/>
        <v>0</v>
      </c>
      <c r="AM25" s="51">
        <f t="shared" si="46"/>
        <v>0</v>
      </c>
      <c r="AN25" s="51">
        <f t="shared" si="46"/>
        <v>0</v>
      </c>
      <c r="AO25" s="51">
        <f t="shared" si="46"/>
        <v>0</v>
      </c>
      <c r="AP25" s="51">
        <f t="shared" si="46"/>
        <v>0</v>
      </c>
      <c r="AQ25" s="51">
        <f t="shared" si="46"/>
        <v>0</v>
      </c>
      <c r="AR25" s="51">
        <f t="shared" si="46"/>
        <v>0</v>
      </c>
      <c r="AS25" s="51">
        <f t="shared" si="46"/>
        <v>0</v>
      </c>
      <c r="AT25" s="51">
        <f t="shared" si="46"/>
        <v>0</v>
      </c>
      <c r="AU25" s="51">
        <f t="shared" si="46"/>
        <v>0</v>
      </c>
      <c r="AV25" s="50">
        <f t="shared" si="10"/>
        <v>0</v>
      </c>
      <c r="AW25" s="50">
        <f>AW35+AW44+SUMIF($E51:$E59,$E25,AW51:AW59)+AW68+AW78+AW87</f>
        <v>0</v>
      </c>
      <c r="AX25" s="50">
        <f>AX35+AX44+SUMIF($E51:$E59,$E25,AX51:AX59)+AX68+AX78+AX87</f>
        <v>0</v>
      </c>
      <c r="AY25" s="50">
        <f>AY35+AY44+SUMIF($E51:$E59,$E25,AY51:AY59)+AY68+AY78+AY87</f>
        <v>0</v>
      </c>
      <c r="AZ25" s="50">
        <f>AZ35+AZ44+SUMIF($E51:$E59,$E25,AZ51:AZ59)+AZ68+AZ78+AZ87</f>
        <v>0</v>
      </c>
      <c r="BA25" s="50">
        <f t="shared" si="11"/>
        <v>0</v>
      </c>
      <c r="BB25" s="50">
        <f t="shared" si="12"/>
        <v>0</v>
      </c>
      <c r="BC25" s="50">
        <f t="shared" si="13"/>
        <v>0</v>
      </c>
      <c r="BD25" s="50">
        <f t="shared" si="14"/>
        <v>0</v>
      </c>
      <c r="BE25" s="50">
        <f t="shared" si="15"/>
        <v>0</v>
      </c>
      <c r="BF25" s="50">
        <f t="shared" ref="BF25:BQ25" si="47">BF35+BF44+SUMIF($E51:$E59,$E25,BF51:BF59)+BF68+BF78+BF87</f>
        <v>0</v>
      </c>
      <c r="BG25" s="50">
        <f t="shared" si="47"/>
        <v>0</v>
      </c>
      <c r="BH25" s="50">
        <f t="shared" si="47"/>
        <v>0</v>
      </c>
      <c r="BI25" s="50">
        <f t="shared" si="47"/>
        <v>0</v>
      </c>
      <c r="BJ25" s="50">
        <f t="shared" si="47"/>
        <v>0</v>
      </c>
      <c r="BK25" s="50">
        <f t="shared" si="47"/>
        <v>0</v>
      </c>
      <c r="BL25" s="50">
        <f t="shared" si="47"/>
        <v>0</v>
      </c>
      <c r="BM25" s="50">
        <f t="shared" si="47"/>
        <v>0</v>
      </c>
      <c r="BN25" s="50">
        <f t="shared" si="47"/>
        <v>0</v>
      </c>
      <c r="BO25" s="50">
        <f t="shared" si="47"/>
        <v>0</v>
      </c>
      <c r="BP25" s="50">
        <f t="shared" si="47"/>
        <v>0</v>
      </c>
      <c r="BQ25" s="50">
        <f t="shared" si="47"/>
        <v>0</v>
      </c>
      <c r="BR25" s="50">
        <f t="shared" si="16"/>
        <v>0</v>
      </c>
      <c r="BS25" s="50">
        <f t="shared" si="17"/>
        <v>0</v>
      </c>
      <c r="BT25" s="50">
        <f t="shared" si="18"/>
        <v>0</v>
      </c>
      <c r="BU25" s="50">
        <f t="shared" si="19"/>
        <v>0</v>
      </c>
      <c r="BV25" s="50">
        <f t="shared" si="20"/>
        <v>0</v>
      </c>
      <c r="BW25" s="50">
        <f t="shared" ref="BW25:CH25" si="48">BW35+BW44+SUMIF($E51:$E59,$E25,BW51:BW59)+BW68+BW78+BW87</f>
        <v>0</v>
      </c>
      <c r="BX25" s="50">
        <f t="shared" si="48"/>
        <v>0</v>
      </c>
      <c r="BY25" s="50">
        <f t="shared" si="48"/>
        <v>0</v>
      </c>
      <c r="BZ25" s="50">
        <f t="shared" si="48"/>
        <v>0</v>
      </c>
      <c r="CA25" s="50">
        <f t="shared" si="48"/>
        <v>0</v>
      </c>
      <c r="CB25" s="50">
        <f t="shared" si="48"/>
        <v>0</v>
      </c>
      <c r="CC25" s="50">
        <f t="shared" si="48"/>
        <v>0</v>
      </c>
      <c r="CD25" s="50">
        <f t="shared" si="48"/>
        <v>0</v>
      </c>
      <c r="CE25" s="50">
        <f t="shared" si="48"/>
        <v>0</v>
      </c>
      <c r="CF25" s="50">
        <f t="shared" si="48"/>
        <v>0</v>
      </c>
      <c r="CG25" s="50">
        <f t="shared" si="48"/>
        <v>0</v>
      </c>
      <c r="CH25" s="50">
        <f t="shared" si="48"/>
        <v>0</v>
      </c>
      <c r="CI25" s="50">
        <f t="array" ref="CI25">BR25</f>
        <v>0</v>
      </c>
      <c r="CJ25" s="50">
        <f t="array" ref="CJ25">CI25</f>
        <v>0</v>
      </c>
      <c r="CK25" s="50">
        <f t="array" ref="CK25">CJ25</f>
        <v>0</v>
      </c>
      <c r="CL25" s="50">
        <f t="array" ref="CL25">CK25</f>
        <v>0</v>
      </c>
      <c r="CM25" s="51">
        <f t="shared" si="21"/>
        <v>0</v>
      </c>
      <c r="CN25" s="51">
        <f t="shared" si="22"/>
        <v>0</v>
      </c>
      <c r="CO25" s="51">
        <f t="shared" si="23"/>
        <v>0</v>
      </c>
      <c r="CP25" s="51">
        <f t="shared" si="24"/>
        <v>0</v>
      </c>
      <c r="CQ25" s="51">
        <f t="shared" si="25"/>
        <v>0</v>
      </c>
      <c r="CR25" s="51">
        <f t="shared" ref="CR25:DC25" si="49">CR35+CR44+SUMIF($E51:$E59,$E25,CR51:CR59)+CR68+CR78+CR87</f>
        <v>0</v>
      </c>
      <c r="CS25" s="51">
        <f t="shared" si="49"/>
        <v>0</v>
      </c>
      <c r="CT25" s="51">
        <f t="shared" si="49"/>
        <v>0</v>
      </c>
      <c r="CU25" s="51">
        <f t="shared" si="49"/>
        <v>0</v>
      </c>
      <c r="CV25" s="51">
        <f t="shared" si="49"/>
        <v>0</v>
      </c>
      <c r="CW25" s="51">
        <f t="shared" si="49"/>
        <v>0</v>
      </c>
      <c r="CX25" s="51">
        <f t="shared" si="49"/>
        <v>0</v>
      </c>
      <c r="CY25" s="51">
        <f t="shared" si="49"/>
        <v>0</v>
      </c>
      <c r="CZ25" s="51">
        <f t="shared" si="49"/>
        <v>0</v>
      </c>
      <c r="DA25" s="51">
        <f t="shared" si="49"/>
        <v>0</v>
      </c>
      <c r="DB25" s="51">
        <f t="shared" si="49"/>
        <v>0</v>
      </c>
      <c r="DC25" s="51">
        <f t="shared" si="49"/>
        <v>0</v>
      </c>
      <c r="DD25" s="46">
        <f t="shared" si="26"/>
        <v>0</v>
      </c>
      <c r="DE25" s="46">
        <f t="shared" si="27"/>
        <v>0</v>
      </c>
      <c r="DF25" s="41">
        <f t="array" ref="DF25">CM25</f>
        <v>0</v>
      </c>
      <c r="DG25" s="41">
        <f t="array" ref="DG25">DF25</f>
        <v>0</v>
      </c>
      <c r="DH25" s="41">
        <f t="array" ref="DH25">DG25</f>
        <v>0</v>
      </c>
      <c r="DI25" s="41">
        <f t="array" ref="DI25">DH25</f>
        <v>0</v>
      </c>
      <c r="DJ25" s="41"/>
      <c r="DK25" s="41"/>
      <c r="DL25" s="41"/>
      <c r="DM25" s="41"/>
      <c r="DN25" s="41"/>
      <c r="DO25" s="41"/>
      <c r="DP25" s="41"/>
    </row>
    <row r="26" spans="1:122" ht="15" hidden="1" customHeight="1" x14ac:dyDescent="0.25">
      <c r="A26" s="47" t="b">
        <f t="shared" ref="A26" si="50">AND($A$19,TYPE_TRANSFER_FLUID="вода и пар")</f>
        <v>0</v>
      </c>
      <c r="C26" s="8">
        <v>4</v>
      </c>
      <c r="E26" s="1">
        <v>4</v>
      </c>
      <c r="G26" s="48" t="str">
        <f>G24&amp;".2"</f>
        <v>4.0.2.2</v>
      </c>
      <c r="H26" s="52" t="s">
        <v>162</v>
      </c>
      <c r="I26" s="52"/>
      <c r="J26" s="48" t="s">
        <v>155</v>
      </c>
      <c r="K26" s="50">
        <f>K36+K45+SUMIF($E51:$E59,$E26,K51:K59)+K69+K79+K88</f>
        <v>0</v>
      </c>
      <c r="L26" s="50">
        <f>L36+L45+SUMIF($E51:$E59,$E26,L51:L59)+L69+L79+L88</f>
        <v>0</v>
      </c>
      <c r="M26" s="50">
        <f>M36+M45+SUMIF($E51:$E59,$E26,M51:M59)+M69+M79+M88</f>
        <v>0</v>
      </c>
      <c r="N26" s="50">
        <f t="shared" si="0"/>
        <v>0</v>
      </c>
      <c r="O26" s="50">
        <f t="shared" si="1"/>
        <v>0</v>
      </c>
      <c r="P26" s="50">
        <f t="shared" si="2"/>
        <v>0</v>
      </c>
      <c r="Q26" s="50">
        <f t="shared" si="3"/>
        <v>0</v>
      </c>
      <c r="R26" s="50">
        <f t="shared" si="4"/>
        <v>0</v>
      </c>
      <c r="S26" s="50">
        <f t="shared" ref="S26:AD26" si="51">S36+S45+SUMIF($E51:$E59,$E26,S51:S59)+S69+S79+S88</f>
        <v>0</v>
      </c>
      <c r="T26" s="50">
        <f t="shared" si="51"/>
        <v>0</v>
      </c>
      <c r="U26" s="50">
        <f t="shared" si="51"/>
        <v>0</v>
      </c>
      <c r="V26" s="50">
        <f t="shared" si="51"/>
        <v>0</v>
      </c>
      <c r="W26" s="50">
        <f t="shared" si="51"/>
        <v>0</v>
      </c>
      <c r="X26" s="50">
        <f t="shared" si="51"/>
        <v>0</v>
      </c>
      <c r="Y26" s="50">
        <f t="shared" si="51"/>
        <v>0</v>
      </c>
      <c r="Z26" s="50">
        <f t="shared" si="51"/>
        <v>0</v>
      </c>
      <c r="AA26" s="50">
        <f t="shared" si="51"/>
        <v>0</v>
      </c>
      <c r="AB26" s="50">
        <f t="shared" si="51"/>
        <v>0</v>
      </c>
      <c r="AC26" s="50">
        <f t="shared" si="51"/>
        <v>0</v>
      </c>
      <c r="AD26" s="50">
        <f t="shared" si="51"/>
        <v>0</v>
      </c>
      <c r="AE26" s="51">
        <f t="shared" si="5"/>
        <v>0</v>
      </c>
      <c r="AF26" s="51">
        <f t="shared" si="6"/>
        <v>0</v>
      </c>
      <c r="AG26" s="51">
        <f t="shared" si="7"/>
        <v>0</v>
      </c>
      <c r="AH26" s="51">
        <f t="shared" si="8"/>
        <v>0</v>
      </c>
      <c r="AI26" s="51">
        <f t="shared" si="9"/>
        <v>0</v>
      </c>
      <c r="AJ26" s="51">
        <f t="shared" ref="AJ26:AU26" si="52">AJ36+AJ45+SUMIF($E51:$E59,$E26,AJ51:AJ59)+AJ69+AJ79+AJ88</f>
        <v>0</v>
      </c>
      <c r="AK26" s="51">
        <f t="shared" si="52"/>
        <v>0</v>
      </c>
      <c r="AL26" s="51">
        <f t="shared" si="52"/>
        <v>0</v>
      </c>
      <c r="AM26" s="51">
        <f t="shared" si="52"/>
        <v>0</v>
      </c>
      <c r="AN26" s="51">
        <f t="shared" si="52"/>
        <v>0</v>
      </c>
      <c r="AO26" s="51">
        <f t="shared" si="52"/>
        <v>0</v>
      </c>
      <c r="AP26" s="51">
        <f t="shared" si="52"/>
        <v>0</v>
      </c>
      <c r="AQ26" s="51">
        <f t="shared" si="52"/>
        <v>0</v>
      </c>
      <c r="AR26" s="51">
        <f t="shared" si="52"/>
        <v>0</v>
      </c>
      <c r="AS26" s="51">
        <f t="shared" si="52"/>
        <v>0</v>
      </c>
      <c r="AT26" s="51">
        <f t="shared" si="52"/>
        <v>0</v>
      </c>
      <c r="AU26" s="51">
        <f t="shared" si="52"/>
        <v>0</v>
      </c>
      <c r="AV26" s="50">
        <f t="shared" si="10"/>
        <v>0</v>
      </c>
      <c r="AW26" s="50">
        <f>AW36+AW45+SUMIF($E51:$E59,$E26,AW51:AW59)+AW69+AW79+AW88</f>
        <v>0</v>
      </c>
      <c r="AX26" s="50">
        <f>AX36+AX45+SUMIF($E51:$E59,$E26,AX51:AX59)+AX69+AX79+AX88</f>
        <v>0</v>
      </c>
      <c r="AY26" s="50">
        <f>AY36+AY45+SUMIF($E51:$E59,$E26,AY51:AY59)+AY69+AY79+AY88</f>
        <v>0</v>
      </c>
      <c r="AZ26" s="50">
        <f>AZ36+AZ45+SUMIF($E51:$E59,$E26,AZ51:AZ59)+AZ69+AZ79+AZ88</f>
        <v>0</v>
      </c>
      <c r="BA26" s="50">
        <f t="shared" si="11"/>
        <v>0</v>
      </c>
      <c r="BB26" s="50">
        <f t="shared" si="12"/>
        <v>0</v>
      </c>
      <c r="BC26" s="50">
        <f t="shared" si="13"/>
        <v>0</v>
      </c>
      <c r="BD26" s="50">
        <f t="shared" si="14"/>
        <v>0</v>
      </c>
      <c r="BE26" s="50">
        <f t="shared" si="15"/>
        <v>0</v>
      </c>
      <c r="BF26" s="50">
        <f t="shared" ref="BF26:BQ26" si="53">BF36+BF45+SUMIF($E51:$E59,$E26,BF51:BF59)+BF69+BF79+BF88</f>
        <v>0</v>
      </c>
      <c r="BG26" s="50">
        <f t="shared" si="53"/>
        <v>0</v>
      </c>
      <c r="BH26" s="50">
        <f t="shared" si="53"/>
        <v>0</v>
      </c>
      <c r="BI26" s="50">
        <f t="shared" si="53"/>
        <v>0</v>
      </c>
      <c r="BJ26" s="50">
        <f t="shared" si="53"/>
        <v>0</v>
      </c>
      <c r="BK26" s="50">
        <f t="shared" si="53"/>
        <v>0</v>
      </c>
      <c r="BL26" s="50">
        <f t="shared" si="53"/>
        <v>0</v>
      </c>
      <c r="BM26" s="50">
        <f t="shared" si="53"/>
        <v>0</v>
      </c>
      <c r="BN26" s="50">
        <f t="shared" si="53"/>
        <v>0</v>
      </c>
      <c r="BO26" s="50">
        <f t="shared" si="53"/>
        <v>0</v>
      </c>
      <c r="BP26" s="50">
        <f t="shared" si="53"/>
        <v>0</v>
      </c>
      <c r="BQ26" s="50">
        <f t="shared" si="53"/>
        <v>0</v>
      </c>
      <c r="BR26" s="50">
        <f t="shared" si="16"/>
        <v>0</v>
      </c>
      <c r="BS26" s="50">
        <f t="shared" si="17"/>
        <v>0</v>
      </c>
      <c r="BT26" s="50">
        <f t="shared" si="18"/>
        <v>0</v>
      </c>
      <c r="BU26" s="50">
        <f t="shared" si="19"/>
        <v>0</v>
      </c>
      <c r="BV26" s="50">
        <f t="shared" si="20"/>
        <v>0</v>
      </c>
      <c r="BW26" s="50">
        <f t="shared" ref="BW26:CH26" si="54">BW36+BW45+SUMIF($E51:$E59,$E26,BW51:BW59)+BW69+BW79+BW88</f>
        <v>0</v>
      </c>
      <c r="BX26" s="50">
        <f t="shared" si="54"/>
        <v>0</v>
      </c>
      <c r="BY26" s="50">
        <f t="shared" si="54"/>
        <v>0</v>
      </c>
      <c r="BZ26" s="50">
        <f t="shared" si="54"/>
        <v>0</v>
      </c>
      <c r="CA26" s="50">
        <f t="shared" si="54"/>
        <v>0</v>
      </c>
      <c r="CB26" s="50">
        <f t="shared" si="54"/>
        <v>0</v>
      </c>
      <c r="CC26" s="50">
        <f t="shared" si="54"/>
        <v>0</v>
      </c>
      <c r="CD26" s="50">
        <f t="shared" si="54"/>
        <v>0</v>
      </c>
      <c r="CE26" s="50">
        <f t="shared" si="54"/>
        <v>0</v>
      </c>
      <c r="CF26" s="50">
        <f t="shared" si="54"/>
        <v>0</v>
      </c>
      <c r="CG26" s="50">
        <f t="shared" si="54"/>
        <v>0</v>
      </c>
      <c r="CH26" s="50">
        <f t="shared" si="54"/>
        <v>0</v>
      </c>
      <c r="CI26" s="50">
        <f t="array" ref="CI26">BR26</f>
        <v>0</v>
      </c>
      <c r="CJ26" s="50">
        <f t="array" ref="CJ26">CI26</f>
        <v>0</v>
      </c>
      <c r="CK26" s="50">
        <f t="array" ref="CK26">CJ26</f>
        <v>0</v>
      </c>
      <c r="CL26" s="50">
        <f t="array" ref="CL26">CK26</f>
        <v>0</v>
      </c>
      <c r="CM26" s="51">
        <f t="shared" si="21"/>
        <v>0</v>
      </c>
      <c r="CN26" s="51">
        <f t="shared" si="22"/>
        <v>0</v>
      </c>
      <c r="CO26" s="51">
        <f t="shared" si="23"/>
        <v>0</v>
      </c>
      <c r="CP26" s="51">
        <f t="shared" si="24"/>
        <v>0</v>
      </c>
      <c r="CQ26" s="51">
        <f t="shared" si="25"/>
        <v>0</v>
      </c>
      <c r="CR26" s="51">
        <f t="shared" ref="CR26:DC26" si="55">CR36+CR45+SUMIF($E51:$E59,$E26,CR51:CR59)+CR69+CR79+CR88</f>
        <v>0</v>
      </c>
      <c r="CS26" s="51">
        <f t="shared" si="55"/>
        <v>0</v>
      </c>
      <c r="CT26" s="51">
        <f t="shared" si="55"/>
        <v>0</v>
      </c>
      <c r="CU26" s="51">
        <f t="shared" si="55"/>
        <v>0</v>
      </c>
      <c r="CV26" s="51">
        <f t="shared" si="55"/>
        <v>0</v>
      </c>
      <c r="CW26" s="51">
        <f t="shared" si="55"/>
        <v>0</v>
      </c>
      <c r="CX26" s="51">
        <f t="shared" si="55"/>
        <v>0</v>
      </c>
      <c r="CY26" s="51">
        <f t="shared" si="55"/>
        <v>0</v>
      </c>
      <c r="CZ26" s="51">
        <f t="shared" si="55"/>
        <v>0</v>
      </c>
      <c r="DA26" s="51">
        <f t="shared" si="55"/>
        <v>0</v>
      </c>
      <c r="DB26" s="51">
        <f t="shared" si="55"/>
        <v>0</v>
      </c>
      <c r="DC26" s="51">
        <f t="shared" si="55"/>
        <v>0</v>
      </c>
      <c r="DD26" s="46">
        <f t="shared" si="26"/>
        <v>0</v>
      </c>
      <c r="DE26" s="46">
        <f t="shared" si="27"/>
        <v>0</v>
      </c>
      <c r="DF26" s="41">
        <f t="array" ref="DF26">CM26</f>
        <v>0</v>
      </c>
      <c r="DG26" s="41">
        <f t="array" ref="DG26">DF26</f>
        <v>0</v>
      </c>
      <c r="DH26" s="41">
        <f t="array" ref="DH26">DG26</f>
        <v>0</v>
      </c>
      <c r="DI26" s="41">
        <f t="array" ref="DI26">DH26</f>
        <v>0</v>
      </c>
      <c r="DJ26" s="41"/>
      <c r="DK26" s="41"/>
      <c r="DL26" s="41"/>
      <c r="DM26" s="41"/>
      <c r="DN26" s="41"/>
      <c r="DO26" s="41"/>
      <c r="DP26" s="41"/>
    </row>
    <row r="27" spans="1:122" ht="15" hidden="1" customHeight="1" x14ac:dyDescent="0.25">
      <c r="A27" s="47" t="b">
        <f t="shared" ref="A27" si="56">AND($A$19,TYPE_TRANSFER_FLUID="вода и пар")</f>
        <v>0</v>
      </c>
      <c r="C27" s="8">
        <v>4</v>
      </c>
      <c r="E27" s="1">
        <v>5</v>
      </c>
      <c r="G27" s="48" t="str">
        <f>G26&amp;".1"</f>
        <v>4.0.2.2.1</v>
      </c>
      <c r="H27" s="53" t="s">
        <v>163</v>
      </c>
      <c r="I27" s="53"/>
      <c r="J27" s="48" t="s">
        <v>155</v>
      </c>
      <c r="K27" s="50">
        <f>K37+K46+SUMIF($E51:$E59,$E27,K51:K59)+K70+K80+K89</f>
        <v>0</v>
      </c>
      <c r="L27" s="50">
        <f>L37+L46+SUMIF($E51:$E59,$E27,L51:L59)+L70+L80+L89</f>
        <v>0</v>
      </c>
      <c r="M27" s="50">
        <f>M37+M46+SUMIF($E51:$E59,$E27,M51:M59)+M70+M80+M89</f>
        <v>0</v>
      </c>
      <c r="N27" s="50">
        <f t="shared" si="0"/>
        <v>0</v>
      </c>
      <c r="O27" s="50">
        <f t="shared" si="1"/>
        <v>0</v>
      </c>
      <c r="P27" s="50">
        <f t="shared" si="2"/>
        <v>0</v>
      </c>
      <c r="Q27" s="50">
        <f t="shared" si="3"/>
        <v>0</v>
      </c>
      <c r="R27" s="50">
        <f t="shared" si="4"/>
        <v>0</v>
      </c>
      <c r="S27" s="50">
        <f t="shared" ref="S27:AD27" si="57">S37+S46+SUMIF($E51:$E59,$E27,S51:S59)+S70+S80+S89</f>
        <v>0</v>
      </c>
      <c r="T27" s="50">
        <f t="shared" si="57"/>
        <v>0</v>
      </c>
      <c r="U27" s="50">
        <f t="shared" si="57"/>
        <v>0</v>
      </c>
      <c r="V27" s="50">
        <f t="shared" si="57"/>
        <v>0</v>
      </c>
      <c r="W27" s="50">
        <f t="shared" si="57"/>
        <v>0</v>
      </c>
      <c r="X27" s="50">
        <f t="shared" si="57"/>
        <v>0</v>
      </c>
      <c r="Y27" s="50">
        <f t="shared" si="57"/>
        <v>0</v>
      </c>
      <c r="Z27" s="50">
        <f t="shared" si="57"/>
        <v>0</v>
      </c>
      <c r="AA27" s="50">
        <f t="shared" si="57"/>
        <v>0</v>
      </c>
      <c r="AB27" s="50">
        <f t="shared" si="57"/>
        <v>0</v>
      </c>
      <c r="AC27" s="50">
        <f t="shared" si="57"/>
        <v>0</v>
      </c>
      <c r="AD27" s="50">
        <f t="shared" si="57"/>
        <v>0</v>
      </c>
      <c r="AE27" s="51">
        <f t="shared" si="5"/>
        <v>0</v>
      </c>
      <c r="AF27" s="51">
        <f t="shared" si="6"/>
        <v>0</v>
      </c>
      <c r="AG27" s="51">
        <f t="shared" si="7"/>
        <v>0</v>
      </c>
      <c r="AH27" s="51">
        <f t="shared" si="8"/>
        <v>0</v>
      </c>
      <c r="AI27" s="51">
        <f t="shared" si="9"/>
        <v>0</v>
      </c>
      <c r="AJ27" s="51">
        <f t="shared" ref="AJ27:AU27" si="58">AJ37+AJ46+SUMIF($E51:$E59,$E27,AJ51:AJ59)+AJ70+AJ80+AJ89</f>
        <v>0</v>
      </c>
      <c r="AK27" s="51">
        <f t="shared" si="58"/>
        <v>0</v>
      </c>
      <c r="AL27" s="51">
        <f t="shared" si="58"/>
        <v>0</v>
      </c>
      <c r="AM27" s="51">
        <f t="shared" si="58"/>
        <v>0</v>
      </c>
      <c r="AN27" s="51">
        <f t="shared" si="58"/>
        <v>0</v>
      </c>
      <c r="AO27" s="51">
        <f t="shared" si="58"/>
        <v>0</v>
      </c>
      <c r="AP27" s="51">
        <f t="shared" si="58"/>
        <v>0</v>
      </c>
      <c r="AQ27" s="51">
        <f t="shared" si="58"/>
        <v>0</v>
      </c>
      <c r="AR27" s="51">
        <f t="shared" si="58"/>
        <v>0</v>
      </c>
      <c r="AS27" s="51">
        <f t="shared" si="58"/>
        <v>0</v>
      </c>
      <c r="AT27" s="51">
        <f t="shared" si="58"/>
        <v>0</v>
      </c>
      <c r="AU27" s="51">
        <f t="shared" si="58"/>
        <v>0</v>
      </c>
      <c r="AV27" s="50">
        <f t="shared" si="10"/>
        <v>0</v>
      </c>
      <c r="AW27" s="50">
        <f>AW37+AW46+SUMIF($E51:$E59,$E27,AW51:AW59)+AW70+AW80+AW89</f>
        <v>0</v>
      </c>
      <c r="AX27" s="50">
        <f>AX37+AX46+SUMIF($E51:$E59,$E27,AX51:AX59)+AX70+AX80+AX89</f>
        <v>0</v>
      </c>
      <c r="AY27" s="50">
        <f>AY37+AY46+SUMIF($E51:$E59,$E27,AY51:AY59)+AY70+AY80+AY89</f>
        <v>0</v>
      </c>
      <c r="AZ27" s="50">
        <f>AZ37+AZ46+SUMIF($E51:$E59,$E27,AZ51:AZ59)+AZ70+AZ80+AZ89</f>
        <v>0</v>
      </c>
      <c r="BA27" s="50">
        <f t="shared" si="11"/>
        <v>0</v>
      </c>
      <c r="BB27" s="50">
        <f t="shared" si="12"/>
        <v>0</v>
      </c>
      <c r="BC27" s="50">
        <f t="shared" si="13"/>
        <v>0</v>
      </c>
      <c r="BD27" s="50">
        <f t="shared" si="14"/>
        <v>0</v>
      </c>
      <c r="BE27" s="50">
        <f t="shared" si="15"/>
        <v>0</v>
      </c>
      <c r="BF27" s="50">
        <f t="shared" ref="BF27:BQ27" si="59">BF37+BF46+SUMIF($E51:$E59,$E27,BF51:BF59)+BF70+BF80+BF89</f>
        <v>0</v>
      </c>
      <c r="BG27" s="50">
        <f t="shared" si="59"/>
        <v>0</v>
      </c>
      <c r="BH27" s="50">
        <f t="shared" si="59"/>
        <v>0</v>
      </c>
      <c r="BI27" s="50">
        <f t="shared" si="59"/>
        <v>0</v>
      </c>
      <c r="BJ27" s="50">
        <f t="shared" si="59"/>
        <v>0</v>
      </c>
      <c r="BK27" s="50">
        <f t="shared" si="59"/>
        <v>0</v>
      </c>
      <c r="BL27" s="50">
        <f t="shared" si="59"/>
        <v>0</v>
      </c>
      <c r="BM27" s="50">
        <f t="shared" si="59"/>
        <v>0</v>
      </c>
      <c r="BN27" s="50">
        <f t="shared" si="59"/>
        <v>0</v>
      </c>
      <c r="BO27" s="50">
        <f t="shared" si="59"/>
        <v>0</v>
      </c>
      <c r="BP27" s="50">
        <f t="shared" si="59"/>
        <v>0</v>
      </c>
      <c r="BQ27" s="50">
        <f t="shared" si="59"/>
        <v>0</v>
      </c>
      <c r="BR27" s="50">
        <f t="shared" si="16"/>
        <v>0</v>
      </c>
      <c r="BS27" s="50">
        <f t="shared" si="17"/>
        <v>0</v>
      </c>
      <c r="BT27" s="50">
        <f t="shared" si="18"/>
        <v>0</v>
      </c>
      <c r="BU27" s="50">
        <f t="shared" si="19"/>
        <v>0</v>
      </c>
      <c r="BV27" s="50">
        <f t="shared" si="20"/>
        <v>0</v>
      </c>
      <c r="BW27" s="50">
        <f t="shared" ref="BW27:CH27" si="60">BW37+BW46+SUMIF($E51:$E59,$E27,BW51:BW59)+BW70+BW80+BW89</f>
        <v>0</v>
      </c>
      <c r="BX27" s="50">
        <f t="shared" si="60"/>
        <v>0</v>
      </c>
      <c r="BY27" s="50">
        <f t="shared" si="60"/>
        <v>0</v>
      </c>
      <c r="BZ27" s="50">
        <f t="shared" si="60"/>
        <v>0</v>
      </c>
      <c r="CA27" s="50">
        <f t="shared" si="60"/>
        <v>0</v>
      </c>
      <c r="CB27" s="50">
        <f t="shared" si="60"/>
        <v>0</v>
      </c>
      <c r="CC27" s="50">
        <f t="shared" si="60"/>
        <v>0</v>
      </c>
      <c r="CD27" s="50">
        <f t="shared" si="60"/>
        <v>0</v>
      </c>
      <c r="CE27" s="50">
        <f t="shared" si="60"/>
        <v>0</v>
      </c>
      <c r="CF27" s="50">
        <f t="shared" si="60"/>
        <v>0</v>
      </c>
      <c r="CG27" s="50">
        <f t="shared" si="60"/>
        <v>0</v>
      </c>
      <c r="CH27" s="50">
        <f t="shared" si="60"/>
        <v>0</v>
      </c>
      <c r="CI27" s="50">
        <f t="array" ref="CI27">BR27</f>
        <v>0</v>
      </c>
      <c r="CJ27" s="50">
        <f t="array" ref="CJ27">CI27</f>
        <v>0</v>
      </c>
      <c r="CK27" s="50">
        <f t="array" ref="CK27">CJ27</f>
        <v>0</v>
      </c>
      <c r="CL27" s="50">
        <f t="array" ref="CL27">CK27</f>
        <v>0</v>
      </c>
      <c r="CM27" s="51">
        <f t="shared" si="21"/>
        <v>0</v>
      </c>
      <c r="CN27" s="51">
        <f t="shared" si="22"/>
        <v>0</v>
      </c>
      <c r="CO27" s="51">
        <f t="shared" si="23"/>
        <v>0</v>
      </c>
      <c r="CP27" s="51">
        <f t="shared" si="24"/>
        <v>0</v>
      </c>
      <c r="CQ27" s="51">
        <f t="shared" si="25"/>
        <v>0</v>
      </c>
      <c r="CR27" s="51">
        <f t="shared" ref="CR27:DC27" si="61">CR37+CR46+SUMIF($E51:$E59,$E27,CR51:CR59)+CR70+CR80+CR89</f>
        <v>0</v>
      </c>
      <c r="CS27" s="51">
        <f t="shared" si="61"/>
        <v>0</v>
      </c>
      <c r="CT27" s="51">
        <f t="shared" si="61"/>
        <v>0</v>
      </c>
      <c r="CU27" s="51">
        <f t="shared" si="61"/>
        <v>0</v>
      </c>
      <c r="CV27" s="51">
        <f t="shared" si="61"/>
        <v>0</v>
      </c>
      <c r="CW27" s="51">
        <f t="shared" si="61"/>
        <v>0</v>
      </c>
      <c r="CX27" s="51">
        <f t="shared" si="61"/>
        <v>0</v>
      </c>
      <c r="CY27" s="51">
        <f t="shared" si="61"/>
        <v>0</v>
      </c>
      <c r="CZ27" s="51">
        <f t="shared" si="61"/>
        <v>0</v>
      </c>
      <c r="DA27" s="51">
        <f t="shared" si="61"/>
        <v>0</v>
      </c>
      <c r="DB27" s="51">
        <f t="shared" si="61"/>
        <v>0</v>
      </c>
      <c r="DC27" s="51">
        <f t="shared" si="61"/>
        <v>0</v>
      </c>
      <c r="DD27" s="46">
        <f t="shared" si="26"/>
        <v>0</v>
      </c>
      <c r="DE27" s="46">
        <f t="shared" si="27"/>
        <v>0</v>
      </c>
      <c r="DF27" s="41">
        <f t="array" ref="DF27">CM27</f>
        <v>0</v>
      </c>
      <c r="DG27" s="41">
        <f t="array" ref="DG27">DF27</f>
        <v>0</v>
      </c>
      <c r="DH27" s="41">
        <f t="array" ref="DH27">DG27</f>
        <v>0</v>
      </c>
      <c r="DI27" s="41">
        <f t="array" ref="DI27">DH27</f>
        <v>0</v>
      </c>
      <c r="DJ27" s="41"/>
      <c r="DK27" s="41"/>
      <c r="DL27" s="41"/>
      <c r="DM27" s="41"/>
      <c r="DN27" s="41"/>
      <c r="DO27" s="41"/>
      <c r="DP27" s="41"/>
    </row>
    <row r="28" spans="1:122" ht="15" hidden="1" customHeight="1" x14ac:dyDescent="0.25">
      <c r="A28" s="47" t="b">
        <f t="shared" ref="A28" si="62">AND($A$19,TYPE_TRANSFER_FLUID="вода и пар")</f>
        <v>0</v>
      </c>
      <c r="C28" s="8">
        <v>4</v>
      </c>
      <c r="E28" s="1">
        <v>6</v>
      </c>
      <c r="G28" s="48" t="str">
        <f>G26&amp;".2"</f>
        <v>4.0.2.2.2</v>
      </c>
      <c r="H28" s="53" t="s">
        <v>165</v>
      </c>
      <c r="I28" s="53"/>
      <c r="J28" s="48" t="s">
        <v>155</v>
      </c>
      <c r="K28" s="50">
        <f>K38+K47+SUMIF($E51:$E59,$E28,K51:K59)+K71+K81+K90</f>
        <v>0</v>
      </c>
      <c r="L28" s="50">
        <f>L38+L47+SUMIF($E51:$E59,$E28,L51:L59)+L71+L81+L90</f>
        <v>0</v>
      </c>
      <c r="M28" s="50">
        <f>M38+M47+SUMIF($E51:$E59,$E28,M51:M59)+M71+M81+M90</f>
        <v>0</v>
      </c>
      <c r="N28" s="50">
        <f t="shared" si="0"/>
        <v>0</v>
      </c>
      <c r="O28" s="50">
        <f t="shared" si="1"/>
        <v>0</v>
      </c>
      <c r="P28" s="50">
        <f t="shared" si="2"/>
        <v>0</v>
      </c>
      <c r="Q28" s="50">
        <f t="shared" si="3"/>
        <v>0</v>
      </c>
      <c r="R28" s="50">
        <f t="shared" si="4"/>
        <v>0</v>
      </c>
      <c r="S28" s="50">
        <f t="shared" ref="S28:AD28" si="63">S38+S47+SUMIF($E51:$E59,$E28,S51:S59)+S71+S81+S90</f>
        <v>0</v>
      </c>
      <c r="T28" s="50">
        <f t="shared" si="63"/>
        <v>0</v>
      </c>
      <c r="U28" s="50">
        <f t="shared" si="63"/>
        <v>0</v>
      </c>
      <c r="V28" s="50">
        <f t="shared" si="63"/>
        <v>0</v>
      </c>
      <c r="W28" s="50">
        <f t="shared" si="63"/>
        <v>0</v>
      </c>
      <c r="X28" s="50">
        <f t="shared" si="63"/>
        <v>0</v>
      </c>
      <c r="Y28" s="50">
        <f t="shared" si="63"/>
        <v>0</v>
      </c>
      <c r="Z28" s="50">
        <f t="shared" si="63"/>
        <v>0</v>
      </c>
      <c r="AA28" s="50">
        <f t="shared" si="63"/>
        <v>0</v>
      </c>
      <c r="AB28" s="50">
        <f t="shared" si="63"/>
        <v>0</v>
      </c>
      <c r="AC28" s="50">
        <f t="shared" si="63"/>
        <v>0</v>
      </c>
      <c r="AD28" s="50">
        <f t="shared" si="63"/>
        <v>0</v>
      </c>
      <c r="AE28" s="51">
        <f t="shared" si="5"/>
        <v>0</v>
      </c>
      <c r="AF28" s="51">
        <f t="shared" si="6"/>
        <v>0</v>
      </c>
      <c r="AG28" s="51">
        <f t="shared" si="7"/>
        <v>0</v>
      </c>
      <c r="AH28" s="51">
        <f t="shared" si="8"/>
        <v>0</v>
      </c>
      <c r="AI28" s="51">
        <f t="shared" si="9"/>
        <v>0</v>
      </c>
      <c r="AJ28" s="51">
        <f t="shared" ref="AJ28:AU28" si="64">AJ38+AJ47+SUMIF($E51:$E59,$E28,AJ51:AJ59)+AJ71+AJ81+AJ90</f>
        <v>0</v>
      </c>
      <c r="AK28" s="51">
        <f t="shared" si="64"/>
        <v>0</v>
      </c>
      <c r="AL28" s="51">
        <f t="shared" si="64"/>
        <v>0</v>
      </c>
      <c r="AM28" s="51">
        <f t="shared" si="64"/>
        <v>0</v>
      </c>
      <c r="AN28" s="51">
        <f t="shared" si="64"/>
        <v>0</v>
      </c>
      <c r="AO28" s="51">
        <f t="shared" si="64"/>
        <v>0</v>
      </c>
      <c r="AP28" s="51">
        <f t="shared" si="64"/>
        <v>0</v>
      </c>
      <c r="AQ28" s="51">
        <f t="shared" si="64"/>
        <v>0</v>
      </c>
      <c r="AR28" s="51">
        <f t="shared" si="64"/>
        <v>0</v>
      </c>
      <c r="AS28" s="51">
        <f t="shared" si="64"/>
        <v>0</v>
      </c>
      <c r="AT28" s="51">
        <f t="shared" si="64"/>
        <v>0</v>
      </c>
      <c r="AU28" s="51">
        <f t="shared" si="64"/>
        <v>0</v>
      </c>
      <c r="AV28" s="50">
        <f t="shared" si="10"/>
        <v>0</v>
      </c>
      <c r="AW28" s="50">
        <f>AW38+AW47+SUMIF($E51:$E59,$E28,AW51:AW59)+AW71+AW81+AW90</f>
        <v>0</v>
      </c>
      <c r="AX28" s="50">
        <f>AX38+AX47+SUMIF($E51:$E59,$E28,AX51:AX59)+AX71+AX81+AX90</f>
        <v>0</v>
      </c>
      <c r="AY28" s="50">
        <f>AY38+AY47+SUMIF($E51:$E59,$E28,AY51:AY59)+AY71+AY81+AY90</f>
        <v>0</v>
      </c>
      <c r="AZ28" s="50">
        <f>AZ38+AZ47+SUMIF($E51:$E59,$E28,AZ51:AZ59)+AZ71+AZ81+AZ90</f>
        <v>0</v>
      </c>
      <c r="BA28" s="50">
        <f t="shared" si="11"/>
        <v>0</v>
      </c>
      <c r="BB28" s="50">
        <f t="shared" si="12"/>
        <v>0</v>
      </c>
      <c r="BC28" s="50">
        <f t="shared" si="13"/>
        <v>0</v>
      </c>
      <c r="BD28" s="50">
        <f t="shared" si="14"/>
        <v>0</v>
      </c>
      <c r="BE28" s="50">
        <f t="shared" si="15"/>
        <v>0</v>
      </c>
      <c r="BF28" s="50">
        <f t="shared" ref="BF28:BQ28" si="65">BF38+BF47+SUMIF($E51:$E59,$E28,BF51:BF59)+BF71+BF81+BF90</f>
        <v>0</v>
      </c>
      <c r="BG28" s="50">
        <f t="shared" si="65"/>
        <v>0</v>
      </c>
      <c r="BH28" s="50">
        <f t="shared" si="65"/>
        <v>0</v>
      </c>
      <c r="BI28" s="50">
        <f t="shared" si="65"/>
        <v>0</v>
      </c>
      <c r="BJ28" s="50">
        <f t="shared" si="65"/>
        <v>0</v>
      </c>
      <c r="BK28" s="50">
        <f t="shared" si="65"/>
        <v>0</v>
      </c>
      <c r="BL28" s="50">
        <f t="shared" si="65"/>
        <v>0</v>
      </c>
      <c r="BM28" s="50">
        <f t="shared" si="65"/>
        <v>0</v>
      </c>
      <c r="BN28" s="50">
        <f t="shared" si="65"/>
        <v>0</v>
      </c>
      <c r="BO28" s="50">
        <f t="shared" si="65"/>
        <v>0</v>
      </c>
      <c r="BP28" s="50">
        <f t="shared" si="65"/>
        <v>0</v>
      </c>
      <c r="BQ28" s="50">
        <f t="shared" si="65"/>
        <v>0</v>
      </c>
      <c r="BR28" s="50">
        <f t="shared" si="16"/>
        <v>0</v>
      </c>
      <c r="BS28" s="50">
        <f t="shared" si="17"/>
        <v>0</v>
      </c>
      <c r="BT28" s="50">
        <f t="shared" si="18"/>
        <v>0</v>
      </c>
      <c r="BU28" s="50">
        <f t="shared" si="19"/>
        <v>0</v>
      </c>
      <c r="BV28" s="50">
        <f t="shared" si="20"/>
        <v>0</v>
      </c>
      <c r="BW28" s="50">
        <f t="shared" ref="BW28:CH28" si="66">BW38+BW47+SUMIF($E51:$E59,$E28,BW51:BW59)+BW71+BW81+BW90</f>
        <v>0</v>
      </c>
      <c r="BX28" s="50">
        <f t="shared" si="66"/>
        <v>0</v>
      </c>
      <c r="BY28" s="50">
        <f t="shared" si="66"/>
        <v>0</v>
      </c>
      <c r="BZ28" s="50">
        <f t="shared" si="66"/>
        <v>0</v>
      </c>
      <c r="CA28" s="50">
        <f t="shared" si="66"/>
        <v>0</v>
      </c>
      <c r="CB28" s="50">
        <f t="shared" si="66"/>
        <v>0</v>
      </c>
      <c r="CC28" s="50">
        <f t="shared" si="66"/>
        <v>0</v>
      </c>
      <c r="CD28" s="50">
        <f t="shared" si="66"/>
        <v>0</v>
      </c>
      <c r="CE28" s="50">
        <f t="shared" si="66"/>
        <v>0</v>
      </c>
      <c r="CF28" s="50">
        <f t="shared" si="66"/>
        <v>0</v>
      </c>
      <c r="CG28" s="50">
        <f t="shared" si="66"/>
        <v>0</v>
      </c>
      <c r="CH28" s="50">
        <f t="shared" si="66"/>
        <v>0</v>
      </c>
      <c r="CI28" s="50">
        <f t="array" ref="CI28">BR28</f>
        <v>0</v>
      </c>
      <c r="CJ28" s="50">
        <f t="array" ref="CJ28">CI28</f>
        <v>0</v>
      </c>
      <c r="CK28" s="50">
        <f t="array" ref="CK28">CJ28</f>
        <v>0</v>
      </c>
      <c r="CL28" s="50">
        <f t="array" ref="CL28">CK28</f>
        <v>0</v>
      </c>
      <c r="CM28" s="51">
        <f t="shared" si="21"/>
        <v>0</v>
      </c>
      <c r="CN28" s="51">
        <f t="shared" si="22"/>
        <v>0</v>
      </c>
      <c r="CO28" s="51">
        <f t="shared" si="23"/>
        <v>0</v>
      </c>
      <c r="CP28" s="51">
        <f t="shared" si="24"/>
        <v>0</v>
      </c>
      <c r="CQ28" s="51">
        <f t="shared" si="25"/>
        <v>0</v>
      </c>
      <c r="CR28" s="51">
        <f t="shared" ref="CR28:DC28" si="67">CR38+CR47+SUMIF($E51:$E59,$E28,CR51:CR59)+CR71+CR81+CR90</f>
        <v>0</v>
      </c>
      <c r="CS28" s="51">
        <f t="shared" si="67"/>
        <v>0</v>
      </c>
      <c r="CT28" s="51">
        <f t="shared" si="67"/>
        <v>0</v>
      </c>
      <c r="CU28" s="51">
        <f t="shared" si="67"/>
        <v>0</v>
      </c>
      <c r="CV28" s="51">
        <f t="shared" si="67"/>
        <v>0</v>
      </c>
      <c r="CW28" s="51">
        <f t="shared" si="67"/>
        <v>0</v>
      </c>
      <c r="CX28" s="51">
        <f t="shared" si="67"/>
        <v>0</v>
      </c>
      <c r="CY28" s="51">
        <f t="shared" si="67"/>
        <v>0</v>
      </c>
      <c r="CZ28" s="51">
        <f t="shared" si="67"/>
        <v>0</v>
      </c>
      <c r="DA28" s="51">
        <f t="shared" si="67"/>
        <v>0</v>
      </c>
      <c r="DB28" s="51">
        <f t="shared" si="67"/>
        <v>0</v>
      </c>
      <c r="DC28" s="51">
        <f t="shared" si="67"/>
        <v>0</v>
      </c>
      <c r="DD28" s="46">
        <f t="shared" si="26"/>
        <v>0</v>
      </c>
      <c r="DE28" s="46">
        <f t="shared" si="27"/>
        <v>0</v>
      </c>
      <c r="DF28" s="41">
        <f t="array" ref="DF28">CM28</f>
        <v>0</v>
      </c>
      <c r="DG28" s="41">
        <f t="array" ref="DG28">DF28</f>
        <v>0</v>
      </c>
      <c r="DH28" s="41">
        <f t="array" ref="DH28">DG28</f>
        <v>0</v>
      </c>
      <c r="DI28" s="41">
        <f t="array" ref="DI28">DH28</f>
        <v>0</v>
      </c>
      <c r="DJ28" s="41"/>
      <c r="DK28" s="41"/>
      <c r="DL28" s="41"/>
      <c r="DM28" s="41"/>
      <c r="DN28" s="41"/>
      <c r="DO28" s="41"/>
      <c r="DP28" s="41"/>
    </row>
    <row r="29" spans="1:122" ht="15" hidden="1" customHeight="1" x14ac:dyDescent="0.25">
      <c r="A29" s="47" t="b">
        <f t="shared" ref="A29" si="68">AND($A$19,TYPE_TRANSFER_FLUID="вода и пар")</f>
        <v>0</v>
      </c>
      <c r="C29" s="8">
        <v>4</v>
      </c>
      <c r="E29" s="1">
        <v>7</v>
      </c>
      <c r="G29" s="48" t="str">
        <f>G26&amp;".3"</f>
        <v>4.0.2.2.3</v>
      </c>
      <c r="H29" s="53" t="s">
        <v>167</v>
      </c>
      <c r="I29" s="53"/>
      <c r="J29" s="48" t="s">
        <v>155</v>
      </c>
      <c r="K29" s="50">
        <f>K39+K48+SUMIF($E51:$E59,$E29,K51:K59)+K72+K82+K91</f>
        <v>0</v>
      </c>
      <c r="L29" s="50">
        <f>L39+L48+SUMIF($E51:$E59,$E29,L51:L59)+L72+L82+L91</f>
        <v>0</v>
      </c>
      <c r="M29" s="50">
        <f>M39+M48+SUMIF($E51:$E59,$E29,M51:M59)+M72+M82+M91</f>
        <v>0</v>
      </c>
      <c r="N29" s="50">
        <f t="shared" si="0"/>
        <v>0</v>
      </c>
      <c r="O29" s="50">
        <f t="shared" si="1"/>
        <v>0</v>
      </c>
      <c r="P29" s="50">
        <f t="shared" si="2"/>
        <v>0</v>
      </c>
      <c r="Q29" s="50">
        <f t="shared" si="3"/>
        <v>0</v>
      </c>
      <c r="R29" s="50">
        <f t="shared" si="4"/>
        <v>0</v>
      </c>
      <c r="S29" s="50">
        <f t="shared" ref="S29:AD29" si="69">S39+S48+SUMIF($E51:$E59,$E29,S51:S59)+S72+S82+S91</f>
        <v>0</v>
      </c>
      <c r="T29" s="50">
        <f t="shared" si="69"/>
        <v>0</v>
      </c>
      <c r="U29" s="50">
        <f t="shared" si="69"/>
        <v>0</v>
      </c>
      <c r="V29" s="50">
        <f t="shared" si="69"/>
        <v>0</v>
      </c>
      <c r="W29" s="50">
        <f t="shared" si="69"/>
        <v>0</v>
      </c>
      <c r="X29" s="50">
        <f t="shared" si="69"/>
        <v>0</v>
      </c>
      <c r="Y29" s="50">
        <f t="shared" si="69"/>
        <v>0</v>
      </c>
      <c r="Z29" s="50">
        <f t="shared" si="69"/>
        <v>0</v>
      </c>
      <c r="AA29" s="50">
        <f t="shared" si="69"/>
        <v>0</v>
      </c>
      <c r="AB29" s="50">
        <f t="shared" si="69"/>
        <v>0</v>
      </c>
      <c r="AC29" s="50">
        <f t="shared" si="69"/>
        <v>0</v>
      </c>
      <c r="AD29" s="50">
        <f t="shared" si="69"/>
        <v>0</v>
      </c>
      <c r="AE29" s="51">
        <f t="shared" si="5"/>
        <v>0</v>
      </c>
      <c r="AF29" s="51">
        <f t="shared" si="6"/>
        <v>0</v>
      </c>
      <c r="AG29" s="51">
        <f t="shared" si="7"/>
        <v>0</v>
      </c>
      <c r="AH29" s="51">
        <f t="shared" si="8"/>
        <v>0</v>
      </c>
      <c r="AI29" s="51">
        <f t="shared" si="9"/>
        <v>0</v>
      </c>
      <c r="AJ29" s="51">
        <f t="shared" ref="AJ29:AU29" si="70">AJ39+AJ48+SUMIF($E51:$E59,$E29,AJ51:AJ59)+AJ72+AJ82+AJ91</f>
        <v>0</v>
      </c>
      <c r="AK29" s="51">
        <f t="shared" si="70"/>
        <v>0</v>
      </c>
      <c r="AL29" s="51">
        <f t="shared" si="70"/>
        <v>0</v>
      </c>
      <c r="AM29" s="51">
        <f t="shared" si="70"/>
        <v>0</v>
      </c>
      <c r="AN29" s="51">
        <f t="shared" si="70"/>
        <v>0</v>
      </c>
      <c r="AO29" s="51">
        <f t="shared" si="70"/>
        <v>0</v>
      </c>
      <c r="AP29" s="51">
        <f t="shared" si="70"/>
        <v>0</v>
      </c>
      <c r="AQ29" s="51">
        <f t="shared" si="70"/>
        <v>0</v>
      </c>
      <c r="AR29" s="51">
        <f t="shared" si="70"/>
        <v>0</v>
      </c>
      <c r="AS29" s="51">
        <f t="shared" si="70"/>
        <v>0</v>
      </c>
      <c r="AT29" s="51">
        <f t="shared" si="70"/>
        <v>0</v>
      </c>
      <c r="AU29" s="51">
        <f t="shared" si="70"/>
        <v>0</v>
      </c>
      <c r="AV29" s="50">
        <f t="shared" si="10"/>
        <v>0</v>
      </c>
      <c r="AW29" s="50">
        <f>AW39+AW48+SUMIF($E51:$E59,$E29,AW51:AW59)+AW72+AW82+AW91</f>
        <v>0</v>
      </c>
      <c r="AX29" s="50">
        <f>AX39+AX48+SUMIF($E51:$E59,$E29,AX51:AX59)+AX72+AX82+AX91</f>
        <v>0</v>
      </c>
      <c r="AY29" s="50">
        <f>AY39+AY48+SUMIF($E51:$E59,$E29,AY51:AY59)+AY72+AY82+AY91</f>
        <v>0</v>
      </c>
      <c r="AZ29" s="50">
        <f>AZ39+AZ48+SUMIF($E51:$E59,$E29,AZ51:AZ59)+AZ72+AZ82+AZ91</f>
        <v>0</v>
      </c>
      <c r="BA29" s="50">
        <f t="shared" si="11"/>
        <v>0</v>
      </c>
      <c r="BB29" s="50">
        <f t="shared" si="12"/>
        <v>0</v>
      </c>
      <c r="BC29" s="50">
        <f t="shared" si="13"/>
        <v>0</v>
      </c>
      <c r="BD29" s="50">
        <f t="shared" si="14"/>
        <v>0</v>
      </c>
      <c r="BE29" s="50">
        <f t="shared" si="15"/>
        <v>0</v>
      </c>
      <c r="BF29" s="50">
        <f t="shared" ref="BF29:BQ29" si="71">BF39+BF48+SUMIF($E51:$E59,$E29,BF51:BF59)+BF72+BF82+BF91</f>
        <v>0</v>
      </c>
      <c r="BG29" s="50">
        <f t="shared" si="71"/>
        <v>0</v>
      </c>
      <c r="BH29" s="50">
        <f t="shared" si="71"/>
        <v>0</v>
      </c>
      <c r="BI29" s="50">
        <f t="shared" si="71"/>
        <v>0</v>
      </c>
      <c r="BJ29" s="50">
        <f t="shared" si="71"/>
        <v>0</v>
      </c>
      <c r="BK29" s="50">
        <f t="shared" si="71"/>
        <v>0</v>
      </c>
      <c r="BL29" s="50">
        <f t="shared" si="71"/>
        <v>0</v>
      </c>
      <c r="BM29" s="50">
        <f t="shared" si="71"/>
        <v>0</v>
      </c>
      <c r="BN29" s="50">
        <f t="shared" si="71"/>
        <v>0</v>
      </c>
      <c r="BO29" s="50">
        <f t="shared" si="71"/>
        <v>0</v>
      </c>
      <c r="BP29" s="50">
        <f t="shared" si="71"/>
        <v>0</v>
      </c>
      <c r="BQ29" s="50">
        <f t="shared" si="71"/>
        <v>0</v>
      </c>
      <c r="BR29" s="50">
        <f t="shared" si="16"/>
        <v>0</v>
      </c>
      <c r="BS29" s="50">
        <f t="shared" si="17"/>
        <v>0</v>
      </c>
      <c r="BT29" s="50">
        <f t="shared" si="18"/>
        <v>0</v>
      </c>
      <c r="BU29" s="50">
        <f t="shared" si="19"/>
        <v>0</v>
      </c>
      <c r="BV29" s="50">
        <f t="shared" si="20"/>
        <v>0</v>
      </c>
      <c r="BW29" s="50">
        <f t="shared" ref="BW29:CH29" si="72">BW39+BW48+SUMIF($E51:$E59,$E29,BW51:BW59)+BW72+BW82+BW91</f>
        <v>0</v>
      </c>
      <c r="BX29" s="50">
        <f t="shared" si="72"/>
        <v>0</v>
      </c>
      <c r="BY29" s="50">
        <f t="shared" si="72"/>
        <v>0</v>
      </c>
      <c r="BZ29" s="50">
        <f t="shared" si="72"/>
        <v>0</v>
      </c>
      <c r="CA29" s="50">
        <f t="shared" si="72"/>
        <v>0</v>
      </c>
      <c r="CB29" s="50">
        <f t="shared" si="72"/>
        <v>0</v>
      </c>
      <c r="CC29" s="50">
        <f t="shared" si="72"/>
        <v>0</v>
      </c>
      <c r="CD29" s="50">
        <f t="shared" si="72"/>
        <v>0</v>
      </c>
      <c r="CE29" s="50">
        <f t="shared" si="72"/>
        <v>0</v>
      </c>
      <c r="CF29" s="50">
        <f t="shared" si="72"/>
        <v>0</v>
      </c>
      <c r="CG29" s="50">
        <f t="shared" si="72"/>
        <v>0</v>
      </c>
      <c r="CH29" s="50">
        <f t="shared" si="72"/>
        <v>0</v>
      </c>
      <c r="CI29" s="50">
        <f t="array" ref="CI29">BR29</f>
        <v>0</v>
      </c>
      <c r="CJ29" s="50">
        <f t="array" ref="CJ29">CI29</f>
        <v>0</v>
      </c>
      <c r="CK29" s="50">
        <f t="array" ref="CK29">CJ29</f>
        <v>0</v>
      </c>
      <c r="CL29" s="50">
        <f t="array" ref="CL29">CK29</f>
        <v>0</v>
      </c>
      <c r="CM29" s="51">
        <f t="shared" si="21"/>
        <v>0</v>
      </c>
      <c r="CN29" s="51">
        <f t="shared" si="22"/>
        <v>0</v>
      </c>
      <c r="CO29" s="51">
        <f t="shared" si="23"/>
        <v>0</v>
      </c>
      <c r="CP29" s="51">
        <f t="shared" si="24"/>
        <v>0</v>
      </c>
      <c r="CQ29" s="51">
        <f t="shared" si="25"/>
        <v>0</v>
      </c>
      <c r="CR29" s="51">
        <f t="shared" ref="CR29:DC29" si="73">CR39+CR48+SUMIF($E51:$E59,$E29,CR51:CR59)+CR72+CR82+CR91</f>
        <v>0</v>
      </c>
      <c r="CS29" s="51">
        <f t="shared" si="73"/>
        <v>0</v>
      </c>
      <c r="CT29" s="51">
        <f t="shared" si="73"/>
        <v>0</v>
      </c>
      <c r="CU29" s="51">
        <f t="shared" si="73"/>
        <v>0</v>
      </c>
      <c r="CV29" s="51">
        <f t="shared" si="73"/>
        <v>0</v>
      </c>
      <c r="CW29" s="51">
        <f t="shared" si="73"/>
        <v>0</v>
      </c>
      <c r="CX29" s="51">
        <f t="shared" si="73"/>
        <v>0</v>
      </c>
      <c r="CY29" s="51">
        <f t="shared" si="73"/>
        <v>0</v>
      </c>
      <c r="CZ29" s="51">
        <f t="shared" si="73"/>
        <v>0</v>
      </c>
      <c r="DA29" s="51">
        <f t="shared" si="73"/>
        <v>0</v>
      </c>
      <c r="DB29" s="51">
        <f t="shared" si="73"/>
        <v>0</v>
      </c>
      <c r="DC29" s="51">
        <f t="shared" si="73"/>
        <v>0</v>
      </c>
      <c r="DD29" s="46">
        <f t="shared" si="26"/>
        <v>0</v>
      </c>
      <c r="DE29" s="46">
        <f t="shared" si="27"/>
        <v>0</v>
      </c>
      <c r="DF29" s="41">
        <f t="array" ref="DF29">CM29</f>
        <v>0</v>
      </c>
      <c r="DG29" s="41">
        <f t="array" ref="DG29">DF29</f>
        <v>0</v>
      </c>
      <c r="DH29" s="41">
        <f t="array" ref="DH29">DG29</f>
        <v>0</v>
      </c>
      <c r="DI29" s="41">
        <f t="array" ref="DI29">DH29</f>
        <v>0</v>
      </c>
      <c r="DJ29" s="41"/>
      <c r="DK29" s="41"/>
      <c r="DL29" s="41"/>
      <c r="DM29" s="41"/>
      <c r="DN29" s="41"/>
      <c r="DO29" s="41"/>
      <c r="DP29" s="41"/>
    </row>
    <row r="30" spans="1:122" ht="15" hidden="1" customHeight="1" x14ac:dyDescent="0.25">
      <c r="A30" s="47" t="b">
        <f t="shared" ref="A30" si="74">AND($A$19,TYPE_TRANSFER_FLUID="вода и пар")</f>
        <v>0</v>
      </c>
      <c r="C30" s="8">
        <v>4</v>
      </c>
      <c r="E30" s="1">
        <v>8</v>
      </c>
      <c r="G30" s="48" t="str">
        <f>G26&amp;".4"</f>
        <v>4.0.2.2.4</v>
      </c>
      <c r="H30" s="53" t="s">
        <v>169</v>
      </c>
      <c r="I30" s="53"/>
      <c r="J30" s="48" t="s">
        <v>155</v>
      </c>
      <c r="K30" s="50">
        <f>K40+K49+SUMIF($E51:$E59,$E30,K51:K59)+K73+K83+K92</f>
        <v>0</v>
      </c>
      <c r="L30" s="50">
        <f>L40+L49+SUMIF($E51:$E59,$E30,L51:L59)+L73+L83+L92</f>
        <v>0</v>
      </c>
      <c r="M30" s="50">
        <f>M40+M49+SUMIF($E51:$E59,$E30,M51:M59)+M73+M83+M92</f>
        <v>0</v>
      </c>
      <c r="N30" s="50">
        <f t="shared" si="0"/>
        <v>0</v>
      </c>
      <c r="O30" s="50">
        <f t="shared" si="1"/>
        <v>0</v>
      </c>
      <c r="P30" s="50">
        <f t="shared" si="2"/>
        <v>0</v>
      </c>
      <c r="Q30" s="50">
        <f t="shared" si="3"/>
        <v>0</v>
      </c>
      <c r="R30" s="50">
        <f t="shared" si="4"/>
        <v>0</v>
      </c>
      <c r="S30" s="50">
        <f t="shared" ref="S30:AD30" si="75">S40+S49+SUMIF($E51:$E59,$E30,S51:S59)+S73+S83+S92</f>
        <v>0</v>
      </c>
      <c r="T30" s="50">
        <f t="shared" si="75"/>
        <v>0</v>
      </c>
      <c r="U30" s="50">
        <f t="shared" si="75"/>
        <v>0</v>
      </c>
      <c r="V30" s="50">
        <f t="shared" si="75"/>
        <v>0</v>
      </c>
      <c r="W30" s="50">
        <f t="shared" si="75"/>
        <v>0</v>
      </c>
      <c r="X30" s="50">
        <f t="shared" si="75"/>
        <v>0</v>
      </c>
      <c r="Y30" s="50">
        <f t="shared" si="75"/>
        <v>0</v>
      </c>
      <c r="Z30" s="50">
        <f t="shared" si="75"/>
        <v>0</v>
      </c>
      <c r="AA30" s="50">
        <f t="shared" si="75"/>
        <v>0</v>
      </c>
      <c r="AB30" s="50">
        <f t="shared" si="75"/>
        <v>0</v>
      </c>
      <c r="AC30" s="50">
        <f t="shared" si="75"/>
        <v>0</v>
      </c>
      <c r="AD30" s="50">
        <f t="shared" si="75"/>
        <v>0</v>
      </c>
      <c r="AE30" s="51">
        <f t="shared" si="5"/>
        <v>0</v>
      </c>
      <c r="AF30" s="51">
        <f t="shared" si="6"/>
        <v>0</v>
      </c>
      <c r="AG30" s="51">
        <f t="shared" si="7"/>
        <v>0</v>
      </c>
      <c r="AH30" s="51">
        <f t="shared" si="8"/>
        <v>0</v>
      </c>
      <c r="AI30" s="51">
        <f t="shared" si="9"/>
        <v>0</v>
      </c>
      <c r="AJ30" s="51">
        <f t="shared" ref="AJ30:AU30" si="76">AJ40+AJ49+SUMIF($E51:$E59,$E30,AJ51:AJ59)+AJ73+AJ83+AJ92</f>
        <v>0</v>
      </c>
      <c r="AK30" s="51">
        <f t="shared" si="76"/>
        <v>0</v>
      </c>
      <c r="AL30" s="51">
        <f t="shared" si="76"/>
        <v>0</v>
      </c>
      <c r="AM30" s="51">
        <f t="shared" si="76"/>
        <v>0</v>
      </c>
      <c r="AN30" s="51">
        <f t="shared" si="76"/>
        <v>0</v>
      </c>
      <c r="AO30" s="51">
        <f t="shared" si="76"/>
        <v>0</v>
      </c>
      <c r="AP30" s="51">
        <f t="shared" si="76"/>
        <v>0</v>
      </c>
      <c r="AQ30" s="51">
        <f t="shared" si="76"/>
        <v>0</v>
      </c>
      <c r="AR30" s="51">
        <f t="shared" si="76"/>
        <v>0</v>
      </c>
      <c r="AS30" s="51">
        <f t="shared" si="76"/>
        <v>0</v>
      </c>
      <c r="AT30" s="51">
        <f t="shared" si="76"/>
        <v>0</v>
      </c>
      <c r="AU30" s="51">
        <f t="shared" si="76"/>
        <v>0</v>
      </c>
      <c r="AV30" s="50">
        <f t="shared" si="10"/>
        <v>0</v>
      </c>
      <c r="AW30" s="50">
        <f>AW40+AW49+SUMIF($E51:$E59,$E30,AW51:AW59)+AW73+AW83+AW92</f>
        <v>0</v>
      </c>
      <c r="AX30" s="50">
        <f>AX40+AX49+SUMIF($E51:$E59,$E30,AX51:AX59)+AX73+AX83+AX92</f>
        <v>0</v>
      </c>
      <c r="AY30" s="50">
        <f>AY40+AY49+SUMIF($E51:$E59,$E30,AY51:AY59)+AY73+AY83+AY92</f>
        <v>0</v>
      </c>
      <c r="AZ30" s="50">
        <f>AZ40+AZ49+SUMIF($E51:$E59,$E30,AZ51:AZ59)+AZ73+AZ83+AZ92</f>
        <v>0</v>
      </c>
      <c r="BA30" s="50">
        <f t="shared" si="11"/>
        <v>0</v>
      </c>
      <c r="BB30" s="50">
        <f t="shared" si="12"/>
        <v>0</v>
      </c>
      <c r="BC30" s="50">
        <f t="shared" si="13"/>
        <v>0</v>
      </c>
      <c r="BD30" s="50">
        <f t="shared" si="14"/>
        <v>0</v>
      </c>
      <c r="BE30" s="50">
        <f t="shared" si="15"/>
        <v>0</v>
      </c>
      <c r="BF30" s="50">
        <f t="shared" ref="BF30:BQ30" si="77">BF40+BF49+SUMIF($E51:$E59,$E30,BF51:BF59)+BF73+BF83+BF92</f>
        <v>0</v>
      </c>
      <c r="BG30" s="50">
        <f t="shared" si="77"/>
        <v>0</v>
      </c>
      <c r="BH30" s="50">
        <f t="shared" si="77"/>
        <v>0</v>
      </c>
      <c r="BI30" s="50">
        <f t="shared" si="77"/>
        <v>0</v>
      </c>
      <c r="BJ30" s="50">
        <f t="shared" si="77"/>
        <v>0</v>
      </c>
      <c r="BK30" s="50">
        <f t="shared" si="77"/>
        <v>0</v>
      </c>
      <c r="BL30" s="50">
        <f t="shared" si="77"/>
        <v>0</v>
      </c>
      <c r="BM30" s="50">
        <f t="shared" si="77"/>
        <v>0</v>
      </c>
      <c r="BN30" s="50">
        <f t="shared" si="77"/>
        <v>0</v>
      </c>
      <c r="BO30" s="50">
        <f t="shared" si="77"/>
        <v>0</v>
      </c>
      <c r="BP30" s="50">
        <f t="shared" si="77"/>
        <v>0</v>
      </c>
      <c r="BQ30" s="50">
        <f t="shared" si="77"/>
        <v>0</v>
      </c>
      <c r="BR30" s="50">
        <f t="shared" si="16"/>
        <v>0</v>
      </c>
      <c r="BS30" s="50">
        <f t="shared" si="17"/>
        <v>0</v>
      </c>
      <c r="BT30" s="50">
        <f t="shared" si="18"/>
        <v>0</v>
      </c>
      <c r="BU30" s="50">
        <f t="shared" si="19"/>
        <v>0</v>
      </c>
      <c r="BV30" s="50">
        <f t="shared" si="20"/>
        <v>0</v>
      </c>
      <c r="BW30" s="50">
        <f t="shared" ref="BW30:CH30" si="78">BW40+BW49+SUMIF($E51:$E59,$E30,BW51:BW59)+BW73+BW83+BW92</f>
        <v>0</v>
      </c>
      <c r="BX30" s="50">
        <f t="shared" si="78"/>
        <v>0</v>
      </c>
      <c r="BY30" s="50">
        <f t="shared" si="78"/>
        <v>0</v>
      </c>
      <c r="BZ30" s="50">
        <f t="shared" si="78"/>
        <v>0</v>
      </c>
      <c r="CA30" s="50">
        <f t="shared" si="78"/>
        <v>0</v>
      </c>
      <c r="CB30" s="50">
        <f t="shared" si="78"/>
        <v>0</v>
      </c>
      <c r="CC30" s="50">
        <f t="shared" si="78"/>
        <v>0</v>
      </c>
      <c r="CD30" s="50">
        <f t="shared" si="78"/>
        <v>0</v>
      </c>
      <c r="CE30" s="50">
        <f t="shared" si="78"/>
        <v>0</v>
      </c>
      <c r="CF30" s="50">
        <f t="shared" si="78"/>
        <v>0</v>
      </c>
      <c r="CG30" s="50">
        <f t="shared" si="78"/>
        <v>0</v>
      </c>
      <c r="CH30" s="50">
        <f t="shared" si="78"/>
        <v>0</v>
      </c>
      <c r="CI30" s="50">
        <f t="array" ref="CI30">BR30</f>
        <v>0</v>
      </c>
      <c r="CJ30" s="50">
        <f t="array" ref="CJ30">CI30</f>
        <v>0</v>
      </c>
      <c r="CK30" s="50">
        <f t="array" ref="CK30">CJ30</f>
        <v>0</v>
      </c>
      <c r="CL30" s="50">
        <f t="array" ref="CL30">CK30</f>
        <v>0</v>
      </c>
      <c r="CM30" s="51">
        <f t="shared" si="21"/>
        <v>0</v>
      </c>
      <c r="CN30" s="51">
        <f t="shared" si="22"/>
        <v>0</v>
      </c>
      <c r="CO30" s="51">
        <f t="shared" si="23"/>
        <v>0</v>
      </c>
      <c r="CP30" s="51">
        <f t="shared" si="24"/>
        <v>0</v>
      </c>
      <c r="CQ30" s="51">
        <f t="shared" si="25"/>
        <v>0</v>
      </c>
      <c r="CR30" s="51">
        <f t="shared" ref="CR30:DC30" si="79">CR40+CR49+SUMIF($E51:$E59,$E30,CR51:CR59)+CR73+CR83+CR92</f>
        <v>0</v>
      </c>
      <c r="CS30" s="51">
        <f t="shared" si="79"/>
        <v>0</v>
      </c>
      <c r="CT30" s="51">
        <f t="shared" si="79"/>
        <v>0</v>
      </c>
      <c r="CU30" s="51">
        <f t="shared" si="79"/>
        <v>0</v>
      </c>
      <c r="CV30" s="51">
        <f t="shared" si="79"/>
        <v>0</v>
      </c>
      <c r="CW30" s="51">
        <f t="shared" si="79"/>
        <v>0</v>
      </c>
      <c r="CX30" s="51">
        <f t="shared" si="79"/>
        <v>0</v>
      </c>
      <c r="CY30" s="51">
        <f t="shared" si="79"/>
        <v>0</v>
      </c>
      <c r="CZ30" s="51">
        <f t="shared" si="79"/>
        <v>0</v>
      </c>
      <c r="DA30" s="51">
        <f t="shared" si="79"/>
        <v>0</v>
      </c>
      <c r="DB30" s="51">
        <f t="shared" si="79"/>
        <v>0</v>
      </c>
      <c r="DC30" s="51">
        <f t="shared" si="79"/>
        <v>0</v>
      </c>
      <c r="DD30" s="46">
        <f t="shared" si="26"/>
        <v>0</v>
      </c>
      <c r="DE30" s="46">
        <f t="shared" si="27"/>
        <v>0</v>
      </c>
      <c r="DF30" s="41">
        <f t="array" ref="DF30">CM30</f>
        <v>0</v>
      </c>
      <c r="DG30" s="41">
        <f t="array" ref="DG30">DF30</f>
        <v>0</v>
      </c>
      <c r="DH30" s="41">
        <f t="array" ref="DH30">DG30</f>
        <v>0</v>
      </c>
      <c r="DI30" s="41">
        <f t="array" ref="DI30">DH30</f>
        <v>0</v>
      </c>
      <c r="DJ30" s="41"/>
      <c r="DK30" s="41"/>
      <c r="DL30" s="41"/>
      <c r="DM30" s="41"/>
      <c r="DN30" s="41"/>
      <c r="DO30" s="41"/>
      <c r="DP30" s="41"/>
    </row>
    <row r="31" spans="1:122" s="34" customFormat="1" ht="15" hidden="1" customHeight="1" x14ac:dyDescent="0.2">
      <c r="A31" s="33" t="b">
        <f t="array" ref="A31">$A$19</f>
        <v>0</v>
      </c>
      <c r="B31" s="8"/>
      <c r="C31" s="8"/>
      <c r="D31" s="8"/>
      <c r="E31" s="8"/>
      <c r="G31" s="54" t="s">
        <v>55</v>
      </c>
      <c r="H31" s="55" t="s">
        <v>170</v>
      </c>
      <c r="I31" s="49"/>
      <c r="J31" s="38" t="s">
        <v>155</v>
      </c>
      <c r="K31" s="45">
        <f>K32+K41</f>
        <v>0</v>
      </c>
      <c r="L31" s="45">
        <f>L32+L41</f>
        <v>0</v>
      </c>
      <c r="M31" s="45">
        <f>M32+M41</f>
        <v>0</v>
      </c>
      <c r="N31" s="45">
        <f t="shared" si="0"/>
        <v>0</v>
      </c>
      <c r="O31" s="45">
        <f t="shared" si="1"/>
        <v>0</v>
      </c>
      <c r="P31" s="45">
        <f t="shared" si="2"/>
        <v>0</v>
      </c>
      <c r="Q31" s="45">
        <f t="shared" si="3"/>
        <v>0</v>
      </c>
      <c r="R31" s="45">
        <f t="shared" si="4"/>
        <v>0</v>
      </c>
      <c r="S31" s="45">
        <f t="shared" ref="S31:AD31" si="80">S32+S41</f>
        <v>0</v>
      </c>
      <c r="T31" s="45">
        <f t="shared" si="80"/>
        <v>0</v>
      </c>
      <c r="U31" s="45">
        <f t="shared" si="80"/>
        <v>0</v>
      </c>
      <c r="V31" s="45">
        <f t="shared" si="80"/>
        <v>0</v>
      </c>
      <c r="W31" s="45">
        <f t="shared" si="80"/>
        <v>0</v>
      </c>
      <c r="X31" s="45">
        <f t="shared" si="80"/>
        <v>0</v>
      </c>
      <c r="Y31" s="45">
        <f t="shared" si="80"/>
        <v>0</v>
      </c>
      <c r="Z31" s="45">
        <f t="shared" si="80"/>
        <v>0</v>
      </c>
      <c r="AA31" s="45">
        <f t="shared" si="80"/>
        <v>0</v>
      </c>
      <c r="AB31" s="45">
        <f t="shared" si="80"/>
        <v>0</v>
      </c>
      <c r="AC31" s="45">
        <f t="shared" si="80"/>
        <v>0</v>
      </c>
      <c r="AD31" s="45">
        <f t="shared" si="80"/>
        <v>0</v>
      </c>
      <c r="AE31" s="41">
        <f t="shared" si="5"/>
        <v>0</v>
      </c>
      <c r="AF31" s="41">
        <f t="shared" si="6"/>
        <v>0</v>
      </c>
      <c r="AG31" s="41">
        <f t="shared" si="7"/>
        <v>0</v>
      </c>
      <c r="AH31" s="41">
        <f t="shared" si="8"/>
        <v>0</v>
      </c>
      <c r="AI31" s="41">
        <f t="shared" si="9"/>
        <v>0</v>
      </c>
      <c r="AJ31" s="41">
        <f t="shared" ref="AJ31:AU31" si="81">AJ32+AJ41</f>
        <v>0</v>
      </c>
      <c r="AK31" s="41">
        <f t="shared" si="81"/>
        <v>0</v>
      </c>
      <c r="AL31" s="41">
        <f t="shared" si="81"/>
        <v>0</v>
      </c>
      <c r="AM31" s="41">
        <f t="shared" si="81"/>
        <v>0</v>
      </c>
      <c r="AN31" s="41">
        <f t="shared" si="81"/>
        <v>0</v>
      </c>
      <c r="AO31" s="41">
        <f t="shared" si="81"/>
        <v>0</v>
      </c>
      <c r="AP31" s="41">
        <f t="shared" si="81"/>
        <v>0</v>
      </c>
      <c r="AQ31" s="41">
        <f t="shared" si="81"/>
        <v>0</v>
      </c>
      <c r="AR31" s="41">
        <f t="shared" si="81"/>
        <v>0</v>
      </c>
      <c r="AS31" s="41">
        <f t="shared" si="81"/>
        <v>0</v>
      </c>
      <c r="AT31" s="41">
        <f t="shared" si="81"/>
        <v>0</v>
      </c>
      <c r="AU31" s="41">
        <f t="shared" si="81"/>
        <v>0</v>
      </c>
      <c r="AV31" s="45">
        <f t="shared" si="10"/>
        <v>0</v>
      </c>
      <c r="AW31" s="45">
        <f>AW32+AW41</f>
        <v>0</v>
      </c>
      <c r="AX31" s="45">
        <f>AX32+AX41</f>
        <v>0</v>
      </c>
      <c r="AY31" s="45">
        <f>AY32+AY41</f>
        <v>0</v>
      </c>
      <c r="AZ31" s="45">
        <f>AZ32+AZ41</f>
        <v>0</v>
      </c>
      <c r="BA31" s="45">
        <f t="shared" si="11"/>
        <v>0</v>
      </c>
      <c r="BB31" s="45">
        <f t="shared" si="12"/>
        <v>0</v>
      </c>
      <c r="BC31" s="45">
        <f t="shared" si="13"/>
        <v>0</v>
      </c>
      <c r="BD31" s="45">
        <f t="shared" si="14"/>
        <v>0</v>
      </c>
      <c r="BE31" s="45">
        <f t="shared" si="15"/>
        <v>0</v>
      </c>
      <c r="BF31" s="45">
        <f t="shared" ref="BF31:BQ31" si="82">BF32+BF41</f>
        <v>0</v>
      </c>
      <c r="BG31" s="45">
        <f t="shared" si="82"/>
        <v>0</v>
      </c>
      <c r="BH31" s="45">
        <f t="shared" si="82"/>
        <v>0</v>
      </c>
      <c r="BI31" s="45">
        <f t="shared" si="82"/>
        <v>0</v>
      </c>
      <c r="BJ31" s="45">
        <f t="shared" si="82"/>
        <v>0</v>
      </c>
      <c r="BK31" s="45">
        <f t="shared" si="82"/>
        <v>0</v>
      </c>
      <c r="BL31" s="45">
        <f t="shared" si="82"/>
        <v>0</v>
      </c>
      <c r="BM31" s="45">
        <f t="shared" si="82"/>
        <v>0</v>
      </c>
      <c r="BN31" s="45">
        <f t="shared" si="82"/>
        <v>0</v>
      </c>
      <c r="BO31" s="45">
        <f t="shared" si="82"/>
        <v>0</v>
      </c>
      <c r="BP31" s="45">
        <f t="shared" si="82"/>
        <v>0</v>
      </c>
      <c r="BQ31" s="45">
        <f t="shared" si="82"/>
        <v>0</v>
      </c>
      <c r="BR31" s="45">
        <f t="shared" si="16"/>
        <v>0</v>
      </c>
      <c r="BS31" s="45">
        <f t="shared" si="17"/>
        <v>0</v>
      </c>
      <c r="BT31" s="45">
        <f t="shared" si="18"/>
        <v>0</v>
      </c>
      <c r="BU31" s="45">
        <f t="shared" si="19"/>
        <v>0</v>
      </c>
      <c r="BV31" s="45">
        <f t="shared" si="20"/>
        <v>0</v>
      </c>
      <c r="BW31" s="45">
        <f t="shared" ref="BW31:CH31" si="83">BW32+BW41</f>
        <v>0</v>
      </c>
      <c r="BX31" s="45">
        <f t="shared" si="83"/>
        <v>0</v>
      </c>
      <c r="BY31" s="45">
        <f t="shared" si="83"/>
        <v>0</v>
      </c>
      <c r="BZ31" s="45">
        <f t="shared" si="83"/>
        <v>0</v>
      </c>
      <c r="CA31" s="45">
        <f t="shared" si="83"/>
        <v>0</v>
      </c>
      <c r="CB31" s="45">
        <f t="shared" si="83"/>
        <v>0</v>
      </c>
      <c r="CC31" s="45">
        <f t="shared" si="83"/>
        <v>0</v>
      </c>
      <c r="CD31" s="45">
        <f t="shared" si="83"/>
        <v>0</v>
      </c>
      <c r="CE31" s="45">
        <f t="shared" si="83"/>
        <v>0</v>
      </c>
      <c r="CF31" s="45">
        <f t="shared" si="83"/>
        <v>0</v>
      </c>
      <c r="CG31" s="45">
        <f t="shared" si="83"/>
        <v>0</v>
      </c>
      <c r="CH31" s="45">
        <f t="shared" si="83"/>
        <v>0</v>
      </c>
      <c r="CI31" s="45">
        <f t="array" ref="CI31">BR31</f>
        <v>0</v>
      </c>
      <c r="CJ31" s="45">
        <f t="array" ref="CJ31">CI31</f>
        <v>0</v>
      </c>
      <c r="CK31" s="45">
        <f t="array" ref="CK31">CJ31</f>
        <v>0</v>
      </c>
      <c r="CL31" s="45">
        <f t="array" ref="CL31">CK31</f>
        <v>0</v>
      </c>
      <c r="CM31" s="41">
        <f t="shared" si="21"/>
        <v>0</v>
      </c>
      <c r="CN31" s="41">
        <f t="shared" si="22"/>
        <v>0</v>
      </c>
      <c r="CO31" s="41">
        <f t="shared" si="23"/>
        <v>0</v>
      </c>
      <c r="CP31" s="41">
        <f t="shared" si="24"/>
        <v>0</v>
      </c>
      <c r="CQ31" s="41">
        <f t="shared" si="25"/>
        <v>0</v>
      </c>
      <c r="CR31" s="41">
        <f t="shared" ref="CR31:DC31" si="84">CR32+CR41</f>
        <v>0</v>
      </c>
      <c r="CS31" s="41">
        <f t="shared" si="84"/>
        <v>0</v>
      </c>
      <c r="CT31" s="41">
        <f t="shared" si="84"/>
        <v>0</v>
      </c>
      <c r="CU31" s="41">
        <f t="shared" si="84"/>
        <v>0</v>
      </c>
      <c r="CV31" s="41">
        <f t="shared" si="84"/>
        <v>0</v>
      </c>
      <c r="CW31" s="41">
        <f t="shared" si="84"/>
        <v>0</v>
      </c>
      <c r="CX31" s="41">
        <f t="shared" si="84"/>
        <v>0</v>
      </c>
      <c r="CY31" s="41">
        <f t="shared" si="84"/>
        <v>0</v>
      </c>
      <c r="CZ31" s="41">
        <f t="shared" si="84"/>
        <v>0</v>
      </c>
      <c r="DA31" s="41">
        <f t="shared" si="84"/>
        <v>0</v>
      </c>
      <c r="DB31" s="41">
        <f t="shared" si="84"/>
        <v>0</v>
      </c>
      <c r="DC31" s="41">
        <f t="shared" si="84"/>
        <v>0</v>
      </c>
      <c r="DD31" s="46">
        <f t="shared" si="26"/>
        <v>0</v>
      </c>
      <c r="DE31" s="46">
        <f t="shared" si="27"/>
        <v>0</v>
      </c>
      <c r="DF31" s="41">
        <f t="array" ref="DF31">CM31</f>
        <v>0</v>
      </c>
      <c r="DG31" s="41">
        <f t="array" ref="DG31">DF31</f>
        <v>0</v>
      </c>
      <c r="DH31" s="41">
        <f t="array" ref="DH31">DG31</f>
        <v>0</v>
      </c>
      <c r="DI31" s="41">
        <f t="array" ref="DI31">DH31</f>
        <v>0</v>
      </c>
      <c r="DJ31" s="41"/>
      <c r="DK31" s="41"/>
      <c r="DL31" s="41"/>
      <c r="DM31" s="41"/>
      <c r="DN31" s="41"/>
      <c r="DO31" s="41"/>
      <c r="DP31" s="41"/>
      <c r="DR31" s="42"/>
    </row>
    <row r="32" spans="1:122" s="34" customFormat="1" ht="15" hidden="1" customHeight="1" x14ac:dyDescent="0.2">
      <c r="A32" s="33" t="b">
        <f t="array" ref="A32">$A$19</f>
        <v>0</v>
      </c>
      <c r="B32" s="8"/>
      <c r="C32" s="8"/>
      <c r="D32" s="8"/>
      <c r="E32" s="8"/>
      <c r="G32" s="56" t="s">
        <v>171</v>
      </c>
      <c r="H32" s="57" t="s">
        <v>172</v>
      </c>
      <c r="I32" s="57"/>
      <c r="J32" s="38" t="s">
        <v>155</v>
      </c>
      <c r="K32" s="45">
        <f>K33+K34</f>
        <v>0</v>
      </c>
      <c r="L32" s="45">
        <f>L33+L34</f>
        <v>0</v>
      </c>
      <c r="M32" s="45">
        <f>M33+M34</f>
        <v>0</v>
      </c>
      <c r="N32" s="45">
        <f t="shared" si="0"/>
        <v>0</v>
      </c>
      <c r="O32" s="45">
        <f t="shared" si="1"/>
        <v>0</v>
      </c>
      <c r="P32" s="45">
        <f t="shared" si="2"/>
        <v>0</v>
      </c>
      <c r="Q32" s="45">
        <f t="shared" si="3"/>
        <v>0</v>
      </c>
      <c r="R32" s="45">
        <f t="shared" si="4"/>
        <v>0</v>
      </c>
      <c r="S32" s="45">
        <f t="shared" ref="S32:AD32" si="85">S33+S34</f>
        <v>0</v>
      </c>
      <c r="T32" s="45">
        <f t="shared" si="85"/>
        <v>0</v>
      </c>
      <c r="U32" s="45">
        <f t="shared" si="85"/>
        <v>0</v>
      </c>
      <c r="V32" s="45">
        <f t="shared" si="85"/>
        <v>0</v>
      </c>
      <c r="W32" s="45">
        <f t="shared" si="85"/>
        <v>0</v>
      </c>
      <c r="X32" s="45">
        <f t="shared" si="85"/>
        <v>0</v>
      </c>
      <c r="Y32" s="45">
        <f t="shared" si="85"/>
        <v>0</v>
      </c>
      <c r="Z32" s="45">
        <f t="shared" si="85"/>
        <v>0</v>
      </c>
      <c r="AA32" s="45">
        <f t="shared" si="85"/>
        <v>0</v>
      </c>
      <c r="AB32" s="45">
        <f t="shared" si="85"/>
        <v>0</v>
      </c>
      <c r="AC32" s="45">
        <f t="shared" si="85"/>
        <v>0</v>
      </c>
      <c r="AD32" s="45">
        <f t="shared" si="85"/>
        <v>0</v>
      </c>
      <c r="AE32" s="41">
        <f t="shared" si="5"/>
        <v>0</v>
      </c>
      <c r="AF32" s="41">
        <f t="shared" si="6"/>
        <v>0</v>
      </c>
      <c r="AG32" s="41">
        <f t="shared" si="7"/>
        <v>0</v>
      </c>
      <c r="AH32" s="41">
        <f t="shared" si="8"/>
        <v>0</v>
      </c>
      <c r="AI32" s="41">
        <f t="shared" si="9"/>
        <v>0</v>
      </c>
      <c r="AJ32" s="41">
        <f t="shared" ref="AJ32:AU32" si="86">AJ33+AJ34</f>
        <v>0</v>
      </c>
      <c r="AK32" s="41">
        <f t="shared" si="86"/>
        <v>0</v>
      </c>
      <c r="AL32" s="41">
        <f t="shared" si="86"/>
        <v>0</v>
      </c>
      <c r="AM32" s="41">
        <f t="shared" si="86"/>
        <v>0</v>
      </c>
      <c r="AN32" s="41">
        <f t="shared" si="86"/>
        <v>0</v>
      </c>
      <c r="AO32" s="41">
        <f t="shared" si="86"/>
        <v>0</v>
      </c>
      <c r="AP32" s="41">
        <f t="shared" si="86"/>
        <v>0</v>
      </c>
      <c r="AQ32" s="41">
        <f t="shared" si="86"/>
        <v>0</v>
      </c>
      <c r="AR32" s="41">
        <f t="shared" si="86"/>
        <v>0</v>
      </c>
      <c r="AS32" s="41">
        <f t="shared" si="86"/>
        <v>0</v>
      </c>
      <c r="AT32" s="41">
        <f t="shared" si="86"/>
        <v>0</v>
      </c>
      <c r="AU32" s="41">
        <f t="shared" si="86"/>
        <v>0</v>
      </c>
      <c r="AV32" s="45">
        <f t="shared" si="10"/>
        <v>0</v>
      </c>
      <c r="AW32" s="45">
        <f>AW33+AW34</f>
        <v>0</v>
      </c>
      <c r="AX32" s="45">
        <f>AX33+AX34</f>
        <v>0</v>
      </c>
      <c r="AY32" s="45">
        <f>AY33+AY34</f>
        <v>0</v>
      </c>
      <c r="AZ32" s="45">
        <f>AZ33+AZ34</f>
        <v>0</v>
      </c>
      <c r="BA32" s="45">
        <f t="shared" si="11"/>
        <v>0</v>
      </c>
      <c r="BB32" s="45">
        <f t="shared" si="12"/>
        <v>0</v>
      </c>
      <c r="BC32" s="45">
        <f t="shared" si="13"/>
        <v>0</v>
      </c>
      <c r="BD32" s="45">
        <f t="shared" si="14"/>
        <v>0</v>
      </c>
      <c r="BE32" s="45">
        <f t="shared" si="15"/>
        <v>0</v>
      </c>
      <c r="BF32" s="45">
        <f t="shared" ref="BF32:BQ32" si="87">BF33+BF34</f>
        <v>0</v>
      </c>
      <c r="BG32" s="45">
        <f t="shared" si="87"/>
        <v>0</v>
      </c>
      <c r="BH32" s="45">
        <f t="shared" si="87"/>
        <v>0</v>
      </c>
      <c r="BI32" s="45">
        <f t="shared" si="87"/>
        <v>0</v>
      </c>
      <c r="BJ32" s="45">
        <f t="shared" si="87"/>
        <v>0</v>
      </c>
      <c r="BK32" s="45">
        <f t="shared" si="87"/>
        <v>0</v>
      </c>
      <c r="BL32" s="45">
        <f t="shared" si="87"/>
        <v>0</v>
      </c>
      <c r="BM32" s="45">
        <f t="shared" si="87"/>
        <v>0</v>
      </c>
      <c r="BN32" s="45">
        <f t="shared" si="87"/>
        <v>0</v>
      </c>
      <c r="BO32" s="45">
        <f t="shared" si="87"/>
        <v>0</v>
      </c>
      <c r="BP32" s="45">
        <f t="shared" si="87"/>
        <v>0</v>
      </c>
      <c r="BQ32" s="45">
        <f t="shared" si="87"/>
        <v>0</v>
      </c>
      <c r="BR32" s="45">
        <f t="shared" si="16"/>
        <v>0</v>
      </c>
      <c r="BS32" s="45">
        <f t="shared" si="17"/>
        <v>0</v>
      </c>
      <c r="BT32" s="45">
        <f t="shared" si="18"/>
        <v>0</v>
      </c>
      <c r="BU32" s="45">
        <f t="shared" si="19"/>
        <v>0</v>
      </c>
      <c r="BV32" s="45">
        <f t="shared" si="20"/>
        <v>0</v>
      </c>
      <c r="BW32" s="45">
        <f t="shared" ref="BW32:CH32" si="88">BW33+BW34</f>
        <v>0</v>
      </c>
      <c r="BX32" s="45">
        <f t="shared" si="88"/>
        <v>0</v>
      </c>
      <c r="BY32" s="45">
        <f t="shared" si="88"/>
        <v>0</v>
      </c>
      <c r="BZ32" s="45">
        <f t="shared" si="88"/>
        <v>0</v>
      </c>
      <c r="CA32" s="45">
        <f t="shared" si="88"/>
        <v>0</v>
      </c>
      <c r="CB32" s="45">
        <f t="shared" si="88"/>
        <v>0</v>
      </c>
      <c r="CC32" s="45">
        <f t="shared" si="88"/>
        <v>0</v>
      </c>
      <c r="CD32" s="45">
        <f t="shared" si="88"/>
        <v>0</v>
      </c>
      <c r="CE32" s="45">
        <f t="shared" si="88"/>
        <v>0</v>
      </c>
      <c r="CF32" s="45">
        <f t="shared" si="88"/>
        <v>0</v>
      </c>
      <c r="CG32" s="45">
        <f t="shared" si="88"/>
        <v>0</v>
      </c>
      <c r="CH32" s="45">
        <f t="shared" si="88"/>
        <v>0</v>
      </c>
      <c r="CI32" s="45">
        <f t="array" ref="CI32">BR32</f>
        <v>0</v>
      </c>
      <c r="CJ32" s="45">
        <f t="array" ref="CJ32">CI32</f>
        <v>0</v>
      </c>
      <c r="CK32" s="45">
        <f t="array" ref="CK32">CJ32</f>
        <v>0</v>
      </c>
      <c r="CL32" s="45">
        <f t="array" ref="CL32">CK32</f>
        <v>0</v>
      </c>
      <c r="CM32" s="41">
        <f t="shared" si="21"/>
        <v>0</v>
      </c>
      <c r="CN32" s="41">
        <f t="shared" si="22"/>
        <v>0</v>
      </c>
      <c r="CO32" s="41">
        <f t="shared" si="23"/>
        <v>0</v>
      </c>
      <c r="CP32" s="41">
        <f t="shared" si="24"/>
        <v>0</v>
      </c>
      <c r="CQ32" s="41">
        <f t="shared" si="25"/>
        <v>0</v>
      </c>
      <c r="CR32" s="41">
        <f t="shared" ref="CR32:DC32" si="89">CR33+CR34</f>
        <v>0</v>
      </c>
      <c r="CS32" s="41">
        <f t="shared" si="89"/>
        <v>0</v>
      </c>
      <c r="CT32" s="41">
        <f t="shared" si="89"/>
        <v>0</v>
      </c>
      <c r="CU32" s="41">
        <f t="shared" si="89"/>
        <v>0</v>
      </c>
      <c r="CV32" s="41">
        <f t="shared" si="89"/>
        <v>0</v>
      </c>
      <c r="CW32" s="41">
        <f t="shared" si="89"/>
        <v>0</v>
      </c>
      <c r="CX32" s="41">
        <f t="shared" si="89"/>
        <v>0</v>
      </c>
      <c r="CY32" s="41">
        <f t="shared" si="89"/>
        <v>0</v>
      </c>
      <c r="CZ32" s="41">
        <f t="shared" si="89"/>
        <v>0</v>
      </c>
      <c r="DA32" s="41">
        <f t="shared" si="89"/>
        <v>0</v>
      </c>
      <c r="DB32" s="41">
        <f t="shared" si="89"/>
        <v>0</v>
      </c>
      <c r="DC32" s="41">
        <f t="shared" si="89"/>
        <v>0</v>
      </c>
      <c r="DD32" s="46">
        <f t="shared" si="26"/>
        <v>0</v>
      </c>
      <c r="DE32" s="46">
        <f t="shared" si="27"/>
        <v>0</v>
      </c>
      <c r="DF32" s="41">
        <f t="array" ref="DF32">CM32</f>
        <v>0</v>
      </c>
      <c r="DG32" s="41">
        <f t="array" ref="DG32">DF32</f>
        <v>0</v>
      </c>
      <c r="DH32" s="41">
        <f t="array" ref="DH32">DG32</f>
        <v>0</v>
      </c>
      <c r="DI32" s="41">
        <f t="array" ref="DI32">DH32</f>
        <v>0</v>
      </c>
      <c r="DJ32" s="41"/>
      <c r="DK32" s="41"/>
      <c r="DL32" s="41"/>
      <c r="DM32" s="41"/>
      <c r="DN32" s="41"/>
      <c r="DO32" s="41"/>
      <c r="DP32" s="41"/>
      <c r="DR32" s="42"/>
    </row>
    <row r="33" spans="1:122" ht="15" hidden="1" customHeight="1" x14ac:dyDescent="0.25">
      <c r="A33" s="47" t="b">
        <f t="array" ref="A33">$A$19</f>
        <v>0</v>
      </c>
      <c r="D33" s="1" t="s">
        <v>159</v>
      </c>
      <c r="E33" s="1">
        <v>1</v>
      </c>
      <c r="G33" s="48" t="str">
        <f>G32&amp;".0.1"</f>
        <v>4.1.1.0.1</v>
      </c>
      <c r="H33" s="58" t="s">
        <v>159</v>
      </c>
      <c r="I33" s="58"/>
      <c r="J33" s="48" t="s">
        <v>155</v>
      </c>
      <c r="K33" s="51"/>
      <c r="L33" s="51"/>
      <c r="M33" s="51"/>
      <c r="N33" s="50">
        <f t="shared" si="0"/>
        <v>0</v>
      </c>
      <c r="O33" s="50">
        <f t="shared" si="1"/>
        <v>0</v>
      </c>
      <c r="P33" s="50">
        <f t="shared" si="2"/>
        <v>0</v>
      </c>
      <c r="Q33" s="50">
        <f t="shared" si="3"/>
        <v>0</v>
      </c>
      <c r="R33" s="50">
        <f t="shared" si="4"/>
        <v>0</v>
      </c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>
        <f t="shared" si="5"/>
        <v>0</v>
      </c>
      <c r="AF33" s="51">
        <f t="shared" si="6"/>
        <v>0</v>
      </c>
      <c r="AG33" s="51">
        <f t="shared" si="7"/>
        <v>0</v>
      </c>
      <c r="AH33" s="51">
        <f t="shared" si="8"/>
        <v>0</v>
      </c>
      <c r="AI33" s="51">
        <f t="shared" si="9"/>
        <v>0</v>
      </c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0">
        <f t="shared" si="10"/>
        <v>0</v>
      </c>
      <c r="AW33" s="51"/>
      <c r="AX33" s="51"/>
      <c r="AY33" s="51"/>
      <c r="AZ33" s="51"/>
      <c r="BA33" s="50">
        <f t="shared" si="11"/>
        <v>0</v>
      </c>
      <c r="BB33" s="50">
        <f t="shared" si="12"/>
        <v>0</v>
      </c>
      <c r="BC33" s="50">
        <f t="shared" si="13"/>
        <v>0</v>
      </c>
      <c r="BD33" s="50">
        <f t="shared" si="14"/>
        <v>0</v>
      </c>
      <c r="BE33" s="50">
        <f t="shared" si="15"/>
        <v>0</v>
      </c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0">
        <f t="shared" si="16"/>
        <v>0</v>
      </c>
      <c r="BS33" s="50">
        <f t="shared" si="17"/>
        <v>0</v>
      </c>
      <c r="BT33" s="50">
        <f t="shared" si="18"/>
        <v>0</v>
      </c>
      <c r="BU33" s="50">
        <f t="shared" si="19"/>
        <v>0</v>
      </c>
      <c r="BV33" s="50">
        <f t="shared" si="20"/>
        <v>0</v>
      </c>
      <c r="BW33" s="51"/>
      <c r="BX33" s="51"/>
      <c r="BY33" s="51"/>
      <c r="BZ33" s="51"/>
      <c r="CA33" s="51"/>
      <c r="CB33" s="51"/>
      <c r="CC33" s="51"/>
      <c r="CD33" s="51"/>
      <c r="CE33" s="51"/>
      <c r="CF33" s="51"/>
      <c r="CG33" s="51"/>
      <c r="CH33" s="51"/>
      <c r="CI33" s="51">
        <f t="array" ref="CI33">BR33</f>
        <v>0</v>
      </c>
      <c r="CJ33" s="51">
        <f t="array" ref="CJ33">CI33</f>
        <v>0</v>
      </c>
      <c r="CK33" s="51">
        <f t="array" ref="CK33">CJ33</f>
        <v>0</v>
      </c>
      <c r="CL33" s="51">
        <f t="array" ref="CL33">CK33</f>
        <v>0</v>
      </c>
      <c r="CM33" s="41">
        <f t="shared" si="21"/>
        <v>0</v>
      </c>
      <c r="CN33" s="41">
        <f t="shared" si="22"/>
        <v>0</v>
      </c>
      <c r="CO33" s="41">
        <f t="shared" si="23"/>
        <v>0</v>
      </c>
      <c r="CP33" s="41">
        <f t="shared" si="24"/>
        <v>0</v>
      </c>
      <c r="CQ33" s="41">
        <f t="shared" si="25"/>
        <v>0</v>
      </c>
      <c r="CR33" s="51"/>
      <c r="CS33" s="51"/>
      <c r="CT33" s="51"/>
      <c r="CU33" s="51"/>
      <c r="CV33" s="51"/>
      <c r="CW33" s="51"/>
      <c r="CX33" s="51"/>
      <c r="CY33" s="51"/>
      <c r="CZ33" s="51"/>
      <c r="DA33" s="51"/>
      <c r="DB33" s="51"/>
      <c r="DC33" s="51"/>
      <c r="DD33" s="46">
        <f t="shared" si="26"/>
        <v>0</v>
      </c>
      <c r="DE33" s="46">
        <f t="shared" si="27"/>
        <v>0</v>
      </c>
      <c r="DF33" s="41">
        <f t="array" ref="DF33">CM33</f>
        <v>0</v>
      </c>
      <c r="DG33" s="41">
        <f t="array" ref="DG33">DF33</f>
        <v>0</v>
      </c>
      <c r="DH33" s="41">
        <f t="array" ref="DH33">DG33</f>
        <v>0</v>
      </c>
      <c r="DI33" s="41">
        <f t="array" ref="DI33">DH33</f>
        <v>0</v>
      </c>
      <c r="DJ33" s="41"/>
      <c r="DK33" s="41"/>
      <c r="DL33" s="41"/>
      <c r="DM33" s="41"/>
      <c r="DN33" s="41"/>
      <c r="DO33" s="41"/>
      <c r="DP33" s="41"/>
    </row>
    <row r="34" spans="1:122" ht="15" hidden="1" customHeight="1" x14ac:dyDescent="0.25">
      <c r="A34" s="47" t="b">
        <f t="shared" ref="A34" si="90">AND($A$19,TYPE_TRANSFER_FLUID="вода и пар")</f>
        <v>0</v>
      </c>
      <c r="E34" s="1">
        <v>2</v>
      </c>
      <c r="G34" s="48" t="str">
        <f>G32&amp;".0.2"</f>
        <v>4.1.1.0.2</v>
      </c>
      <c r="H34" s="58" t="s">
        <v>160</v>
      </c>
      <c r="I34" s="58"/>
      <c r="J34" s="48" t="s">
        <v>155</v>
      </c>
      <c r="K34" s="50">
        <f>SUM(K35:K36)</f>
        <v>0</v>
      </c>
      <c r="L34" s="50">
        <f>SUM(L35:L36)</f>
        <v>0</v>
      </c>
      <c r="M34" s="50">
        <f>SUM(M35:M36)</f>
        <v>0</v>
      </c>
      <c r="N34" s="50">
        <f t="shared" si="0"/>
        <v>0</v>
      </c>
      <c r="O34" s="50">
        <f t="shared" si="1"/>
        <v>0</v>
      </c>
      <c r="P34" s="50">
        <f t="shared" si="2"/>
        <v>0</v>
      </c>
      <c r="Q34" s="50">
        <f t="shared" si="3"/>
        <v>0</v>
      </c>
      <c r="R34" s="50">
        <f t="shared" si="4"/>
        <v>0</v>
      </c>
      <c r="S34" s="50">
        <f t="shared" ref="S34:AD34" si="91">SUM(S35:S36)</f>
        <v>0</v>
      </c>
      <c r="T34" s="50">
        <f t="shared" si="91"/>
        <v>0</v>
      </c>
      <c r="U34" s="50">
        <f t="shared" si="91"/>
        <v>0</v>
      </c>
      <c r="V34" s="50">
        <f t="shared" si="91"/>
        <v>0</v>
      </c>
      <c r="W34" s="50">
        <f t="shared" si="91"/>
        <v>0</v>
      </c>
      <c r="X34" s="50">
        <f t="shared" si="91"/>
        <v>0</v>
      </c>
      <c r="Y34" s="50">
        <f t="shared" si="91"/>
        <v>0</v>
      </c>
      <c r="Z34" s="50">
        <f t="shared" si="91"/>
        <v>0</v>
      </c>
      <c r="AA34" s="50">
        <f t="shared" si="91"/>
        <v>0</v>
      </c>
      <c r="AB34" s="50">
        <f t="shared" si="91"/>
        <v>0</v>
      </c>
      <c r="AC34" s="50">
        <f t="shared" si="91"/>
        <v>0</v>
      </c>
      <c r="AD34" s="50">
        <f t="shared" si="91"/>
        <v>0</v>
      </c>
      <c r="AE34" s="51">
        <f t="shared" si="5"/>
        <v>0</v>
      </c>
      <c r="AF34" s="51">
        <f t="shared" si="6"/>
        <v>0</v>
      </c>
      <c r="AG34" s="51">
        <f t="shared" si="7"/>
        <v>0</v>
      </c>
      <c r="AH34" s="51">
        <f t="shared" si="8"/>
        <v>0</v>
      </c>
      <c r="AI34" s="51">
        <f t="shared" si="9"/>
        <v>0</v>
      </c>
      <c r="AJ34" s="51">
        <f t="shared" ref="AJ34:AU34" si="92">SUM(AJ35:AJ36)</f>
        <v>0</v>
      </c>
      <c r="AK34" s="51">
        <f t="shared" si="92"/>
        <v>0</v>
      </c>
      <c r="AL34" s="51">
        <f t="shared" si="92"/>
        <v>0</v>
      </c>
      <c r="AM34" s="51">
        <f t="shared" si="92"/>
        <v>0</v>
      </c>
      <c r="AN34" s="51">
        <f t="shared" si="92"/>
        <v>0</v>
      </c>
      <c r="AO34" s="51">
        <f t="shared" si="92"/>
        <v>0</v>
      </c>
      <c r="AP34" s="51">
        <f t="shared" si="92"/>
        <v>0</v>
      </c>
      <c r="AQ34" s="51">
        <f t="shared" si="92"/>
        <v>0</v>
      </c>
      <c r="AR34" s="51">
        <f t="shared" si="92"/>
        <v>0</v>
      </c>
      <c r="AS34" s="51">
        <f t="shared" si="92"/>
        <v>0</v>
      </c>
      <c r="AT34" s="51">
        <f t="shared" si="92"/>
        <v>0</v>
      </c>
      <c r="AU34" s="51">
        <f t="shared" si="92"/>
        <v>0</v>
      </c>
      <c r="AV34" s="50">
        <f t="shared" si="10"/>
        <v>0</v>
      </c>
      <c r="AW34" s="50">
        <f>SUM(AW35:AW36)</f>
        <v>0</v>
      </c>
      <c r="AX34" s="50">
        <f>SUM(AX35:AX36)</f>
        <v>0</v>
      </c>
      <c r="AY34" s="50">
        <f>SUM(AY35:AY36)</f>
        <v>0</v>
      </c>
      <c r="AZ34" s="50">
        <f>SUM(AZ35:AZ36)</f>
        <v>0</v>
      </c>
      <c r="BA34" s="50">
        <f t="shared" si="11"/>
        <v>0</v>
      </c>
      <c r="BB34" s="50">
        <f t="shared" si="12"/>
        <v>0</v>
      </c>
      <c r="BC34" s="50">
        <f t="shared" si="13"/>
        <v>0</v>
      </c>
      <c r="BD34" s="50">
        <f t="shared" si="14"/>
        <v>0</v>
      </c>
      <c r="BE34" s="50">
        <f t="shared" si="15"/>
        <v>0</v>
      </c>
      <c r="BF34" s="50">
        <f t="shared" ref="BF34:BQ34" si="93">SUM(BF35:BF36)</f>
        <v>0</v>
      </c>
      <c r="BG34" s="50">
        <f t="shared" si="93"/>
        <v>0</v>
      </c>
      <c r="BH34" s="50">
        <f t="shared" si="93"/>
        <v>0</v>
      </c>
      <c r="BI34" s="50">
        <f t="shared" si="93"/>
        <v>0</v>
      </c>
      <c r="BJ34" s="50">
        <f t="shared" si="93"/>
        <v>0</v>
      </c>
      <c r="BK34" s="50">
        <f t="shared" si="93"/>
        <v>0</v>
      </c>
      <c r="BL34" s="50">
        <f t="shared" si="93"/>
        <v>0</v>
      </c>
      <c r="BM34" s="50">
        <f t="shared" si="93"/>
        <v>0</v>
      </c>
      <c r="BN34" s="50">
        <f t="shared" si="93"/>
        <v>0</v>
      </c>
      <c r="BO34" s="50">
        <f t="shared" si="93"/>
        <v>0</v>
      </c>
      <c r="BP34" s="50">
        <f t="shared" si="93"/>
        <v>0</v>
      </c>
      <c r="BQ34" s="50">
        <f t="shared" si="93"/>
        <v>0</v>
      </c>
      <c r="BR34" s="50">
        <f t="shared" si="16"/>
        <v>0</v>
      </c>
      <c r="BS34" s="50">
        <f t="shared" si="17"/>
        <v>0</v>
      </c>
      <c r="BT34" s="50">
        <f t="shared" si="18"/>
        <v>0</v>
      </c>
      <c r="BU34" s="50">
        <f t="shared" si="19"/>
        <v>0</v>
      </c>
      <c r="BV34" s="50">
        <f t="shared" si="20"/>
        <v>0</v>
      </c>
      <c r="BW34" s="50">
        <f t="shared" ref="BW34:CH34" si="94">SUM(BW35:BW36)</f>
        <v>0</v>
      </c>
      <c r="BX34" s="50">
        <f t="shared" si="94"/>
        <v>0</v>
      </c>
      <c r="BY34" s="50">
        <f t="shared" si="94"/>
        <v>0</v>
      </c>
      <c r="BZ34" s="50">
        <f t="shared" si="94"/>
        <v>0</v>
      </c>
      <c r="CA34" s="50">
        <f t="shared" si="94"/>
        <v>0</v>
      </c>
      <c r="CB34" s="50">
        <f t="shared" si="94"/>
        <v>0</v>
      </c>
      <c r="CC34" s="50">
        <f t="shared" si="94"/>
        <v>0</v>
      </c>
      <c r="CD34" s="50">
        <f t="shared" si="94"/>
        <v>0</v>
      </c>
      <c r="CE34" s="50">
        <f t="shared" si="94"/>
        <v>0</v>
      </c>
      <c r="CF34" s="50">
        <f t="shared" si="94"/>
        <v>0</v>
      </c>
      <c r="CG34" s="50">
        <f t="shared" si="94"/>
        <v>0</v>
      </c>
      <c r="CH34" s="50">
        <f t="shared" si="94"/>
        <v>0</v>
      </c>
      <c r="CI34" s="50">
        <f t="array" ref="CI34">BR34</f>
        <v>0</v>
      </c>
      <c r="CJ34" s="50">
        <f t="array" ref="CJ34">CI34</f>
        <v>0</v>
      </c>
      <c r="CK34" s="50">
        <f t="array" ref="CK34">CJ34</f>
        <v>0</v>
      </c>
      <c r="CL34" s="50">
        <f t="array" ref="CL34">CK34</f>
        <v>0</v>
      </c>
      <c r="CM34" s="41">
        <f t="shared" si="21"/>
        <v>0</v>
      </c>
      <c r="CN34" s="41">
        <f t="shared" si="22"/>
        <v>0</v>
      </c>
      <c r="CO34" s="41">
        <f t="shared" si="23"/>
        <v>0</v>
      </c>
      <c r="CP34" s="41">
        <f t="shared" si="24"/>
        <v>0</v>
      </c>
      <c r="CQ34" s="41">
        <f t="shared" si="25"/>
        <v>0</v>
      </c>
      <c r="CR34" s="51">
        <f t="shared" ref="CR34:DC34" si="95">SUM(CR35:CR36)</f>
        <v>0</v>
      </c>
      <c r="CS34" s="51">
        <f t="shared" si="95"/>
        <v>0</v>
      </c>
      <c r="CT34" s="51">
        <f t="shared" si="95"/>
        <v>0</v>
      </c>
      <c r="CU34" s="51">
        <f t="shared" si="95"/>
        <v>0</v>
      </c>
      <c r="CV34" s="51">
        <f t="shared" si="95"/>
        <v>0</v>
      </c>
      <c r="CW34" s="51">
        <f t="shared" si="95"/>
        <v>0</v>
      </c>
      <c r="CX34" s="51">
        <f t="shared" si="95"/>
        <v>0</v>
      </c>
      <c r="CY34" s="51">
        <f t="shared" si="95"/>
        <v>0</v>
      </c>
      <c r="CZ34" s="51">
        <f t="shared" si="95"/>
        <v>0</v>
      </c>
      <c r="DA34" s="51">
        <f t="shared" si="95"/>
        <v>0</v>
      </c>
      <c r="DB34" s="51">
        <f t="shared" si="95"/>
        <v>0</v>
      </c>
      <c r="DC34" s="51">
        <f t="shared" si="95"/>
        <v>0</v>
      </c>
      <c r="DD34" s="46">
        <f t="shared" si="26"/>
        <v>0</v>
      </c>
      <c r="DE34" s="46">
        <f t="shared" si="27"/>
        <v>0</v>
      </c>
      <c r="DF34" s="41">
        <f t="array" ref="DF34">CM34</f>
        <v>0</v>
      </c>
      <c r="DG34" s="41">
        <f t="array" ref="DG34">DF34</f>
        <v>0</v>
      </c>
      <c r="DH34" s="41">
        <f t="array" ref="DH34">DG34</f>
        <v>0</v>
      </c>
      <c r="DI34" s="41">
        <f t="array" ref="DI34">DH34</f>
        <v>0</v>
      </c>
      <c r="DJ34" s="41"/>
      <c r="DK34" s="41"/>
      <c r="DL34" s="41"/>
      <c r="DM34" s="41"/>
      <c r="DN34" s="41"/>
      <c r="DO34" s="41"/>
      <c r="DP34" s="41"/>
    </row>
    <row r="35" spans="1:122" ht="15" hidden="1" customHeight="1" x14ac:dyDescent="0.25">
      <c r="A35" s="47" t="b">
        <f t="shared" ref="A35" si="96">AND($A$19,TYPE_TRANSFER_FLUID="вода и пар")</f>
        <v>0</v>
      </c>
      <c r="D35" s="1" t="s">
        <v>161</v>
      </c>
      <c r="E35" s="1">
        <v>3</v>
      </c>
      <c r="G35" s="48" t="str">
        <f>G34&amp;".1"</f>
        <v>4.1.1.0.2.1</v>
      </c>
      <c r="H35" s="59" t="s">
        <v>161</v>
      </c>
      <c r="I35" s="59"/>
      <c r="J35" s="48" t="s">
        <v>155</v>
      </c>
      <c r="K35" s="51"/>
      <c r="L35" s="51"/>
      <c r="M35" s="51"/>
      <c r="N35" s="50">
        <f t="shared" si="0"/>
        <v>0</v>
      </c>
      <c r="O35" s="50">
        <f t="shared" si="1"/>
        <v>0</v>
      </c>
      <c r="P35" s="50">
        <f t="shared" si="2"/>
        <v>0</v>
      </c>
      <c r="Q35" s="50">
        <f t="shared" si="3"/>
        <v>0</v>
      </c>
      <c r="R35" s="50">
        <f t="shared" si="4"/>
        <v>0</v>
      </c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>
        <f t="shared" si="5"/>
        <v>0</v>
      </c>
      <c r="AF35" s="51">
        <f t="shared" si="6"/>
        <v>0</v>
      </c>
      <c r="AG35" s="51">
        <f t="shared" si="7"/>
        <v>0</v>
      </c>
      <c r="AH35" s="51">
        <f t="shared" si="8"/>
        <v>0</v>
      </c>
      <c r="AI35" s="51">
        <f t="shared" si="9"/>
        <v>0</v>
      </c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0">
        <f t="shared" si="10"/>
        <v>0</v>
      </c>
      <c r="AW35" s="51"/>
      <c r="AX35" s="51"/>
      <c r="AY35" s="51"/>
      <c r="AZ35" s="51"/>
      <c r="BA35" s="50">
        <f t="shared" si="11"/>
        <v>0</v>
      </c>
      <c r="BB35" s="50">
        <f t="shared" si="12"/>
        <v>0</v>
      </c>
      <c r="BC35" s="50">
        <f t="shared" si="13"/>
        <v>0</v>
      </c>
      <c r="BD35" s="50">
        <f t="shared" si="14"/>
        <v>0</v>
      </c>
      <c r="BE35" s="50">
        <f t="shared" si="15"/>
        <v>0</v>
      </c>
      <c r="BF35" s="51"/>
      <c r="BG35" s="51"/>
      <c r="BH35" s="51"/>
      <c r="BI35" s="51"/>
      <c r="BJ35" s="51"/>
      <c r="BK35" s="51"/>
      <c r="BL35" s="51"/>
      <c r="BM35" s="51"/>
      <c r="BN35" s="51"/>
      <c r="BO35" s="51"/>
      <c r="BP35" s="51"/>
      <c r="BQ35" s="51"/>
      <c r="BR35" s="50">
        <f t="shared" si="16"/>
        <v>0</v>
      </c>
      <c r="BS35" s="50">
        <f t="shared" si="17"/>
        <v>0</v>
      </c>
      <c r="BT35" s="50">
        <f t="shared" si="18"/>
        <v>0</v>
      </c>
      <c r="BU35" s="50">
        <f t="shared" si="19"/>
        <v>0</v>
      </c>
      <c r="BV35" s="50">
        <f t="shared" si="20"/>
        <v>0</v>
      </c>
      <c r="BW35" s="51"/>
      <c r="BX35" s="51"/>
      <c r="BY35" s="51"/>
      <c r="BZ35" s="51"/>
      <c r="CA35" s="51"/>
      <c r="CB35" s="51"/>
      <c r="CC35" s="51"/>
      <c r="CD35" s="51"/>
      <c r="CE35" s="51"/>
      <c r="CF35" s="51"/>
      <c r="CG35" s="51"/>
      <c r="CH35" s="51"/>
      <c r="CI35" s="51">
        <f t="array" ref="CI35">BR35</f>
        <v>0</v>
      </c>
      <c r="CJ35" s="51">
        <f t="array" ref="CJ35">CI35</f>
        <v>0</v>
      </c>
      <c r="CK35" s="51">
        <f t="array" ref="CK35">CJ35</f>
        <v>0</v>
      </c>
      <c r="CL35" s="51">
        <f t="array" ref="CL35">CK35</f>
        <v>0</v>
      </c>
      <c r="CM35" s="41">
        <f t="shared" si="21"/>
        <v>0</v>
      </c>
      <c r="CN35" s="41">
        <f t="shared" si="22"/>
        <v>0</v>
      </c>
      <c r="CO35" s="41">
        <f t="shared" si="23"/>
        <v>0</v>
      </c>
      <c r="CP35" s="41">
        <f t="shared" si="24"/>
        <v>0</v>
      </c>
      <c r="CQ35" s="41">
        <f t="shared" si="25"/>
        <v>0</v>
      </c>
      <c r="CR35" s="51"/>
      <c r="CS35" s="51"/>
      <c r="CT35" s="51"/>
      <c r="CU35" s="51"/>
      <c r="CV35" s="51"/>
      <c r="CW35" s="51"/>
      <c r="CX35" s="51"/>
      <c r="CY35" s="51"/>
      <c r="CZ35" s="51"/>
      <c r="DA35" s="51"/>
      <c r="DB35" s="51"/>
      <c r="DC35" s="51"/>
      <c r="DD35" s="46">
        <f t="shared" si="26"/>
        <v>0</v>
      </c>
      <c r="DE35" s="46">
        <f t="shared" si="27"/>
        <v>0</v>
      </c>
      <c r="DF35" s="41">
        <f t="array" ref="DF35">CM35</f>
        <v>0</v>
      </c>
      <c r="DG35" s="41">
        <f t="array" ref="DG35">DF35</f>
        <v>0</v>
      </c>
      <c r="DH35" s="41">
        <f t="array" ref="DH35">DG35</f>
        <v>0</v>
      </c>
      <c r="DI35" s="41">
        <f t="array" ref="DI35">DH35</f>
        <v>0</v>
      </c>
      <c r="DJ35" s="41"/>
      <c r="DK35" s="41"/>
      <c r="DL35" s="41"/>
      <c r="DM35" s="41"/>
      <c r="DN35" s="41"/>
      <c r="DO35" s="41"/>
      <c r="DP35" s="41"/>
    </row>
    <row r="36" spans="1:122" ht="15" hidden="1" customHeight="1" x14ac:dyDescent="0.25">
      <c r="A36" s="47" t="b">
        <f t="shared" ref="A36" si="97">AND($A$19,TYPE_TRANSFER_FLUID="вода и пар")</f>
        <v>0</v>
      </c>
      <c r="E36" s="1">
        <v>4</v>
      </c>
      <c r="G36" s="48" t="str">
        <f>G34&amp;".2"</f>
        <v>4.1.1.0.2.2</v>
      </c>
      <c r="H36" s="59" t="s">
        <v>162</v>
      </c>
      <c r="I36" s="59"/>
      <c r="J36" s="48" t="s">
        <v>155</v>
      </c>
      <c r="K36" s="50">
        <f>SUM(K37:K40)</f>
        <v>0</v>
      </c>
      <c r="L36" s="50">
        <f>SUM(L37:L40)</f>
        <v>0</v>
      </c>
      <c r="M36" s="50">
        <f>SUM(M37:M40)</f>
        <v>0</v>
      </c>
      <c r="N36" s="50">
        <f t="shared" si="0"/>
        <v>0</v>
      </c>
      <c r="O36" s="50">
        <f t="shared" si="1"/>
        <v>0</v>
      </c>
      <c r="P36" s="50">
        <f t="shared" si="2"/>
        <v>0</v>
      </c>
      <c r="Q36" s="50">
        <f t="shared" si="3"/>
        <v>0</v>
      </c>
      <c r="R36" s="50">
        <f t="shared" si="4"/>
        <v>0</v>
      </c>
      <c r="S36" s="50">
        <f t="shared" ref="S36:AD36" si="98">SUM(S37:S40)</f>
        <v>0</v>
      </c>
      <c r="T36" s="50">
        <f t="shared" si="98"/>
        <v>0</v>
      </c>
      <c r="U36" s="50">
        <f t="shared" si="98"/>
        <v>0</v>
      </c>
      <c r="V36" s="50">
        <f t="shared" si="98"/>
        <v>0</v>
      </c>
      <c r="W36" s="50">
        <f t="shared" si="98"/>
        <v>0</v>
      </c>
      <c r="X36" s="50">
        <f t="shared" si="98"/>
        <v>0</v>
      </c>
      <c r="Y36" s="50">
        <f t="shared" si="98"/>
        <v>0</v>
      </c>
      <c r="Z36" s="50">
        <f t="shared" si="98"/>
        <v>0</v>
      </c>
      <c r="AA36" s="50">
        <f t="shared" si="98"/>
        <v>0</v>
      </c>
      <c r="AB36" s="50">
        <f t="shared" si="98"/>
        <v>0</v>
      </c>
      <c r="AC36" s="50">
        <f t="shared" si="98"/>
        <v>0</v>
      </c>
      <c r="AD36" s="50">
        <f t="shared" si="98"/>
        <v>0</v>
      </c>
      <c r="AE36" s="51">
        <f t="shared" si="5"/>
        <v>0</v>
      </c>
      <c r="AF36" s="51">
        <f t="shared" si="6"/>
        <v>0</v>
      </c>
      <c r="AG36" s="51">
        <f t="shared" si="7"/>
        <v>0</v>
      </c>
      <c r="AH36" s="51">
        <f t="shared" si="8"/>
        <v>0</v>
      </c>
      <c r="AI36" s="51">
        <f t="shared" si="9"/>
        <v>0</v>
      </c>
      <c r="AJ36" s="51">
        <f t="shared" ref="AJ36:AU36" si="99">SUM(AJ37:AJ40)</f>
        <v>0</v>
      </c>
      <c r="AK36" s="51">
        <f t="shared" si="99"/>
        <v>0</v>
      </c>
      <c r="AL36" s="51">
        <f t="shared" si="99"/>
        <v>0</v>
      </c>
      <c r="AM36" s="51">
        <f t="shared" si="99"/>
        <v>0</v>
      </c>
      <c r="AN36" s="51">
        <f t="shared" si="99"/>
        <v>0</v>
      </c>
      <c r="AO36" s="51">
        <f t="shared" si="99"/>
        <v>0</v>
      </c>
      <c r="AP36" s="51">
        <f t="shared" si="99"/>
        <v>0</v>
      </c>
      <c r="AQ36" s="51">
        <f t="shared" si="99"/>
        <v>0</v>
      </c>
      <c r="AR36" s="51">
        <f t="shared" si="99"/>
        <v>0</v>
      </c>
      <c r="AS36" s="51">
        <f t="shared" si="99"/>
        <v>0</v>
      </c>
      <c r="AT36" s="51">
        <f t="shared" si="99"/>
        <v>0</v>
      </c>
      <c r="AU36" s="51">
        <f t="shared" si="99"/>
        <v>0</v>
      </c>
      <c r="AV36" s="50">
        <f t="shared" si="10"/>
        <v>0</v>
      </c>
      <c r="AW36" s="50">
        <f>SUM(AW37:AW40)</f>
        <v>0</v>
      </c>
      <c r="AX36" s="50">
        <f>SUM(AX37:AX40)</f>
        <v>0</v>
      </c>
      <c r="AY36" s="50">
        <f>SUM(AY37:AY40)</f>
        <v>0</v>
      </c>
      <c r="AZ36" s="50">
        <f>SUM(AZ37:AZ40)</f>
        <v>0</v>
      </c>
      <c r="BA36" s="50">
        <f t="shared" si="11"/>
        <v>0</v>
      </c>
      <c r="BB36" s="50">
        <f t="shared" si="12"/>
        <v>0</v>
      </c>
      <c r="BC36" s="50">
        <f t="shared" si="13"/>
        <v>0</v>
      </c>
      <c r="BD36" s="50">
        <f t="shared" si="14"/>
        <v>0</v>
      </c>
      <c r="BE36" s="50">
        <f t="shared" si="15"/>
        <v>0</v>
      </c>
      <c r="BF36" s="50">
        <f t="shared" ref="BF36:BQ36" si="100">SUM(BF37:BF40)</f>
        <v>0</v>
      </c>
      <c r="BG36" s="50">
        <f t="shared" si="100"/>
        <v>0</v>
      </c>
      <c r="BH36" s="50">
        <f t="shared" si="100"/>
        <v>0</v>
      </c>
      <c r="BI36" s="50">
        <f t="shared" si="100"/>
        <v>0</v>
      </c>
      <c r="BJ36" s="50">
        <f t="shared" si="100"/>
        <v>0</v>
      </c>
      <c r="BK36" s="50">
        <f t="shared" si="100"/>
        <v>0</v>
      </c>
      <c r="BL36" s="50">
        <f t="shared" si="100"/>
        <v>0</v>
      </c>
      <c r="BM36" s="50">
        <f t="shared" si="100"/>
        <v>0</v>
      </c>
      <c r="BN36" s="50">
        <f t="shared" si="100"/>
        <v>0</v>
      </c>
      <c r="BO36" s="50">
        <f t="shared" si="100"/>
        <v>0</v>
      </c>
      <c r="BP36" s="50">
        <f t="shared" si="100"/>
        <v>0</v>
      </c>
      <c r="BQ36" s="50">
        <f t="shared" si="100"/>
        <v>0</v>
      </c>
      <c r="BR36" s="50">
        <f t="shared" si="16"/>
        <v>0</v>
      </c>
      <c r="BS36" s="50">
        <f t="shared" si="17"/>
        <v>0</v>
      </c>
      <c r="BT36" s="50">
        <f t="shared" si="18"/>
        <v>0</v>
      </c>
      <c r="BU36" s="50">
        <f t="shared" si="19"/>
        <v>0</v>
      </c>
      <c r="BV36" s="50">
        <f t="shared" si="20"/>
        <v>0</v>
      </c>
      <c r="BW36" s="50">
        <f t="shared" ref="BW36:CH36" si="101">SUM(BW37:BW40)</f>
        <v>0</v>
      </c>
      <c r="BX36" s="50">
        <f t="shared" si="101"/>
        <v>0</v>
      </c>
      <c r="BY36" s="50">
        <f t="shared" si="101"/>
        <v>0</v>
      </c>
      <c r="BZ36" s="50">
        <f t="shared" si="101"/>
        <v>0</v>
      </c>
      <c r="CA36" s="50">
        <f t="shared" si="101"/>
        <v>0</v>
      </c>
      <c r="CB36" s="50">
        <f t="shared" si="101"/>
        <v>0</v>
      </c>
      <c r="CC36" s="50">
        <f t="shared" si="101"/>
        <v>0</v>
      </c>
      <c r="CD36" s="50">
        <f t="shared" si="101"/>
        <v>0</v>
      </c>
      <c r="CE36" s="50">
        <f t="shared" si="101"/>
        <v>0</v>
      </c>
      <c r="CF36" s="50">
        <f t="shared" si="101"/>
        <v>0</v>
      </c>
      <c r="CG36" s="50">
        <f t="shared" si="101"/>
        <v>0</v>
      </c>
      <c r="CH36" s="50">
        <f t="shared" si="101"/>
        <v>0</v>
      </c>
      <c r="CI36" s="50">
        <f t="array" ref="CI36">BR36</f>
        <v>0</v>
      </c>
      <c r="CJ36" s="50">
        <f t="array" ref="CJ36">CI36</f>
        <v>0</v>
      </c>
      <c r="CK36" s="50">
        <f t="array" ref="CK36">CJ36</f>
        <v>0</v>
      </c>
      <c r="CL36" s="50">
        <f t="array" ref="CL36">CK36</f>
        <v>0</v>
      </c>
      <c r="CM36" s="41">
        <f t="shared" si="21"/>
        <v>0</v>
      </c>
      <c r="CN36" s="41">
        <f t="shared" si="22"/>
        <v>0</v>
      </c>
      <c r="CO36" s="41">
        <f t="shared" si="23"/>
        <v>0</v>
      </c>
      <c r="CP36" s="41">
        <f t="shared" si="24"/>
        <v>0</v>
      </c>
      <c r="CQ36" s="41">
        <f t="shared" si="25"/>
        <v>0</v>
      </c>
      <c r="CR36" s="51">
        <f t="shared" ref="CR36:DC36" si="102">SUM(CR37:CR40)</f>
        <v>0</v>
      </c>
      <c r="CS36" s="51">
        <f t="shared" si="102"/>
        <v>0</v>
      </c>
      <c r="CT36" s="51">
        <f t="shared" si="102"/>
        <v>0</v>
      </c>
      <c r="CU36" s="51">
        <f t="shared" si="102"/>
        <v>0</v>
      </c>
      <c r="CV36" s="51">
        <f t="shared" si="102"/>
        <v>0</v>
      </c>
      <c r="CW36" s="51">
        <f t="shared" si="102"/>
        <v>0</v>
      </c>
      <c r="CX36" s="51">
        <f t="shared" si="102"/>
        <v>0</v>
      </c>
      <c r="CY36" s="51">
        <f t="shared" si="102"/>
        <v>0</v>
      </c>
      <c r="CZ36" s="51">
        <f t="shared" si="102"/>
        <v>0</v>
      </c>
      <c r="DA36" s="51">
        <f t="shared" si="102"/>
        <v>0</v>
      </c>
      <c r="DB36" s="51">
        <f t="shared" si="102"/>
        <v>0</v>
      </c>
      <c r="DC36" s="51">
        <f t="shared" si="102"/>
        <v>0</v>
      </c>
      <c r="DD36" s="46">
        <f t="shared" si="26"/>
        <v>0</v>
      </c>
      <c r="DE36" s="46">
        <f t="shared" si="27"/>
        <v>0</v>
      </c>
      <c r="DF36" s="41">
        <f t="array" ref="DF36">CM36</f>
        <v>0</v>
      </c>
      <c r="DG36" s="41">
        <f t="array" ref="DG36">DF36</f>
        <v>0</v>
      </c>
      <c r="DH36" s="41">
        <f t="array" ref="DH36">DG36</f>
        <v>0</v>
      </c>
      <c r="DI36" s="41">
        <f t="array" ref="DI36">DH36</f>
        <v>0</v>
      </c>
      <c r="DJ36" s="41"/>
      <c r="DK36" s="41"/>
      <c r="DL36" s="41"/>
      <c r="DM36" s="41"/>
      <c r="DN36" s="41"/>
      <c r="DO36" s="41"/>
      <c r="DP36" s="41"/>
    </row>
    <row r="37" spans="1:122" ht="15" hidden="1" customHeight="1" x14ac:dyDescent="0.25">
      <c r="A37" s="47" t="b">
        <f t="shared" ref="A37" si="103">AND($A$19,TYPE_TRANSFER_FLUID="вода и пар")</f>
        <v>0</v>
      </c>
      <c r="D37" s="1" t="s">
        <v>164</v>
      </c>
      <c r="E37" s="1">
        <v>5</v>
      </c>
      <c r="G37" s="48" t="str">
        <f>G36&amp;".1"</f>
        <v>4.1.1.0.2.2.1</v>
      </c>
      <c r="H37" s="60" t="s">
        <v>163</v>
      </c>
      <c r="I37" s="60"/>
      <c r="J37" s="48" t="s">
        <v>155</v>
      </c>
      <c r="K37" s="51"/>
      <c r="L37" s="51"/>
      <c r="M37" s="51"/>
      <c r="N37" s="50">
        <f t="shared" si="0"/>
        <v>0</v>
      </c>
      <c r="O37" s="50">
        <f t="shared" si="1"/>
        <v>0</v>
      </c>
      <c r="P37" s="50">
        <f t="shared" si="2"/>
        <v>0</v>
      </c>
      <c r="Q37" s="50">
        <f t="shared" si="3"/>
        <v>0</v>
      </c>
      <c r="R37" s="50">
        <f t="shared" si="4"/>
        <v>0</v>
      </c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>
        <f t="shared" si="5"/>
        <v>0</v>
      </c>
      <c r="AF37" s="51">
        <f t="shared" si="6"/>
        <v>0</v>
      </c>
      <c r="AG37" s="51">
        <f t="shared" si="7"/>
        <v>0</v>
      </c>
      <c r="AH37" s="51">
        <f t="shared" si="8"/>
        <v>0</v>
      </c>
      <c r="AI37" s="51">
        <f t="shared" si="9"/>
        <v>0</v>
      </c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0">
        <f t="shared" si="10"/>
        <v>0</v>
      </c>
      <c r="AW37" s="51"/>
      <c r="AX37" s="51"/>
      <c r="AY37" s="51"/>
      <c r="AZ37" s="51"/>
      <c r="BA37" s="50">
        <f t="shared" si="11"/>
        <v>0</v>
      </c>
      <c r="BB37" s="50">
        <f t="shared" si="12"/>
        <v>0</v>
      </c>
      <c r="BC37" s="50">
        <f t="shared" si="13"/>
        <v>0</v>
      </c>
      <c r="BD37" s="50">
        <f t="shared" si="14"/>
        <v>0</v>
      </c>
      <c r="BE37" s="50">
        <f t="shared" si="15"/>
        <v>0</v>
      </c>
      <c r="BF37" s="51"/>
      <c r="BG37" s="51"/>
      <c r="BH37" s="51"/>
      <c r="BI37" s="51"/>
      <c r="BJ37" s="51"/>
      <c r="BK37" s="51"/>
      <c r="BL37" s="51"/>
      <c r="BM37" s="51"/>
      <c r="BN37" s="51"/>
      <c r="BO37" s="51"/>
      <c r="BP37" s="51"/>
      <c r="BQ37" s="51"/>
      <c r="BR37" s="50">
        <f t="shared" si="16"/>
        <v>0</v>
      </c>
      <c r="BS37" s="50">
        <f t="shared" si="17"/>
        <v>0</v>
      </c>
      <c r="BT37" s="50">
        <f t="shared" si="18"/>
        <v>0</v>
      </c>
      <c r="BU37" s="50">
        <f t="shared" si="19"/>
        <v>0</v>
      </c>
      <c r="BV37" s="50">
        <f t="shared" si="20"/>
        <v>0</v>
      </c>
      <c r="BW37" s="51"/>
      <c r="BX37" s="51"/>
      <c r="BY37" s="51"/>
      <c r="BZ37" s="51"/>
      <c r="CA37" s="51"/>
      <c r="CB37" s="51"/>
      <c r="CC37" s="51"/>
      <c r="CD37" s="51"/>
      <c r="CE37" s="51"/>
      <c r="CF37" s="51"/>
      <c r="CG37" s="51"/>
      <c r="CH37" s="51"/>
      <c r="CI37" s="51">
        <f t="array" ref="CI37">BR37</f>
        <v>0</v>
      </c>
      <c r="CJ37" s="51">
        <f t="array" ref="CJ37">CI37</f>
        <v>0</v>
      </c>
      <c r="CK37" s="51">
        <f t="array" ref="CK37">CJ37</f>
        <v>0</v>
      </c>
      <c r="CL37" s="51">
        <f t="array" ref="CL37">CK37</f>
        <v>0</v>
      </c>
      <c r="CM37" s="41">
        <f t="shared" si="21"/>
        <v>0</v>
      </c>
      <c r="CN37" s="41">
        <f t="shared" si="22"/>
        <v>0</v>
      </c>
      <c r="CO37" s="41">
        <f t="shared" si="23"/>
        <v>0</v>
      </c>
      <c r="CP37" s="41">
        <f t="shared" si="24"/>
        <v>0</v>
      </c>
      <c r="CQ37" s="41">
        <f t="shared" si="25"/>
        <v>0</v>
      </c>
      <c r="CR37" s="51"/>
      <c r="CS37" s="51"/>
      <c r="CT37" s="51"/>
      <c r="CU37" s="51"/>
      <c r="CV37" s="51"/>
      <c r="CW37" s="51"/>
      <c r="CX37" s="51"/>
      <c r="CY37" s="51"/>
      <c r="CZ37" s="51"/>
      <c r="DA37" s="51"/>
      <c r="DB37" s="51"/>
      <c r="DC37" s="51"/>
      <c r="DD37" s="46">
        <f t="shared" si="26"/>
        <v>0</v>
      </c>
      <c r="DE37" s="46">
        <f t="shared" si="27"/>
        <v>0</v>
      </c>
      <c r="DF37" s="41">
        <f t="array" ref="DF37">CM37</f>
        <v>0</v>
      </c>
      <c r="DG37" s="41">
        <f t="array" ref="DG37">DF37</f>
        <v>0</v>
      </c>
      <c r="DH37" s="41">
        <f t="array" ref="DH37">DG37</f>
        <v>0</v>
      </c>
      <c r="DI37" s="41">
        <f t="array" ref="DI37">DH37</f>
        <v>0</v>
      </c>
      <c r="DJ37" s="41"/>
      <c r="DK37" s="41"/>
      <c r="DL37" s="41"/>
      <c r="DM37" s="41"/>
      <c r="DN37" s="41"/>
      <c r="DO37" s="41"/>
      <c r="DP37" s="41"/>
    </row>
    <row r="38" spans="1:122" ht="15" hidden="1" customHeight="1" x14ac:dyDescent="0.25">
      <c r="A38" s="47" t="b">
        <f t="shared" ref="A38" si="104">AND($A$19,TYPE_TRANSFER_FLUID="вода и пар")</f>
        <v>0</v>
      </c>
      <c r="D38" s="1" t="s">
        <v>166</v>
      </c>
      <c r="E38" s="1">
        <v>6</v>
      </c>
      <c r="G38" s="48" t="str">
        <f>G36&amp;".2"</f>
        <v>4.1.1.0.2.2.2</v>
      </c>
      <c r="H38" s="60" t="s">
        <v>165</v>
      </c>
      <c r="I38" s="60"/>
      <c r="J38" s="48" t="s">
        <v>155</v>
      </c>
      <c r="K38" s="51"/>
      <c r="L38" s="51"/>
      <c r="M38" s="51"/>
      <c r="N38" s="50">
        <f t="shared" si="0"/>
        <v>0</v>
      </c>
      <c r="O38" s="50">
        <f t="shared" si="1"/>
        <v>0</v>
      </c>
      <c r="P38" s="50">
        <f t="shared" si="2"/>
        <v>0</v>
      </c>
      <c r="Q38" s="50">
        <f t="shared" si="3"/>
        <v>0</v>
      </c>
      <c r="R38" s="50">
        <f t="shared" si="4"/>
        <v>0</v>
      </c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>
        <f t="shared" si="5"/>
        <v>0</v>
      </c>
      <c r="AF38" s="51">
        <f t="shared" si="6"/>
        <v>0</v>
      </c>
      <c r="AG38" s="51">
        <f t="shared" si="7"/>
        <v>0</v>
      </c>
      <c r="AH38" s="51">
        <f t="shared" si="8"/>
        <v>0</v>
      </c>
      <c r="AI38" s="51">
        <f t="shared" si="9"/>
        <v>0</v>
      </c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0">
        <f t="shared" si="10"/>
        <v>0</v>
      </c>
      <c r="AW38" s="51"/>
      <c r="AX38" s="51"/>
      <c r="AY38" s="51"/>
      <c r="AZ38" s="51"/>
      <c r="BA38" s="50">
        <f t="shared" si="11"/>
        <v>0</v>
      </c>
      <c r="BB38" s="50">
        <f t="shared" si="12"/>
        <v>0</v>
      </c>
      <c r="BC38" s="50">
        <f t="shared" si="13"/>
        <v>0</v>
      </c>
      <c r="BD38" s="50">
        <f t="shared" si="14"/>
        <v>0</v>
      </c>
      <c r="BE38" s="50">
        <f t="shared" si="15"/>
        <v>0</v>
      </c>
      <c r="BF38" s="51"/>
      <c r="BG38" s="51"/>
      <c r="BH38" s="51"/>
      <c r="BI38" s="51"/>
      <c r="BJ38" s="51"/>
      <c r="BK38" s="51"/>
      <c r="BL38" s="51"/>
      <c r="BM38" s="51"/>
      <c r="BN38" s="51"/>
      <c r="BO38" s="51"/>
      <c r="BP38" s="51"/>
      <c r="BQ38" s="51"/>
      <c r="BR38" s="50">
        <f t="shared" si="16"/>
        <v>0</v>
      </c>
      <c r="BS38" s="50">
        <f t="shared" si="17"/>
        <v>0</v>
      </c>
      <c r="BT38" s="50">
        <f t="shared" si="18"/>
        <v>0</v>
      </c>
      <c r="BU38" s="50">
        <f t="shared" si="19"/>
        <v>0</v>
      </c>
      <c r="BV38" s="50">
        <f t="shared" si="20"/>
        <v>0</v>
      </c>
      <c r="BW38" s="51"/>
      <c r="BX38" s="51"/>
      <c r="BY38" s="51"/>
      <c r="BZ38" s="51"/>
      <c r="CA38" s="51"/>
      <c r="CB38" s="51"/>
      <c r="CC38" s="51"/>
      <c r="CD38" s="51"/>
      <c r="CE38" s="51"/>
      <c r="CF38" s="51"/>
      <c r="CG38" s="51"/>
      <c r="CH38" s="51"/>
      <c r="CI38" s="51">
        <f t="array" ref="CI38">BR38</f>
        <v>0</v>
      </c>
      <c r="CJ38" s="51">
        <f t="array" ref="CJ38">CI38</f>
        <v>0</v>
      </c>
      <c r="CK38" s="51">
        <f t="array" ref="CK38">CJ38</f>
        <v>0</v>
      </c>
      <c r="CL38" s="51">
        <f t="array" ref="CL38">CK38</f>
        <v>0</v>
      </c>
      <c r="CM38" s="41">
        <f t="shared" si="21"/>
        <v>0</v>
      </c>
      <c r="CN38" s="41">
        <f t="shared" si="22"/>
        <v>0</v>
      </c>
      <c r="CO38" s="41">
        <f t="shared" si="23"/>
        <v>0</v>
      </c>
      <c r="CP38" s="41">
        <f t="shared" si="24"/>
        <v>0</v>
      </c>
      <c r="CQ38" s="41">
        <f t="shared" si="25"/>
        <v>0</v>
      </c>
      <c r="CR38" s="51"/>
      <c r="CS38" s="51"/>
      <c r="CT38" s="51"/>
      <c r="CU38" s="51"/>
      <c r="CV38" s="51"/>
      <c r="CW38" s="51"/>
      <c r="CX38" s="51"/>
      <c r="CY38" s="51"/>
      <c r="CZ38" s="51"/>
      <c r="DA38" s="51"/>
      <c r="DB38" s="51"/>
      <c r="DC38" s="51"/>
      <c r="DD38" s="46">
        <f t="shared" si="26"/>
        <v>0</v>
      </c>
      <c r="DE38" s="46">
        <f t="shared" si="27"/>
        <v>0</v>
      </c>
      <c r="DF38" s="41">
        <f t="array" ref="DF38">CM38</f>
        <v>0</v>
      </c>
      <c r="DG38" s="41">
        <f t="array" ref="DG38">DF38</f>
        <v>0</v>
      </c>
      <c r="DH38" s="41">
        <f t="array" ref="DH38">DG38</f>
        <v>0</v>
      </c>
      <c r="DI38" s="41">
        <f t="array" ref="DI38">DH38</f>
        <v>0</v>
      </c>
      <c r="DJ38" s="41"/>
      <c r="DK38" s="41"/>
      <c r="DL38" s="41"/>
      <c r="DM38" s="41"/>
      <c r="DN38" s="41"/>
      <c r="DO38" s="41"/>
      <c r="DP38" s="41"/>
    </row>
    <row r="39" spans="1:122" ht="15" hidden="1" customHeight="1" x14ac:dyDescent="0.25">
      <c r="A39" s="47" t="b">
        <f t="shared" ref="A39" si="105">AND($A$19,TYPE_TRANSFER_FLUID="вода и пар")</f>
        <v>0</v>
      </c>
      <c r="D39" s="1" t="s">
        <v>168</v>
      </c>
      <c r="E39" s="1">
        <v>7</v>
      </c>
      <c r="G39" s="48" t="str">
        <f>G36&amp;".3"</f>
        <v>4.1.1.0.2.2.3</v>
      </c>
      <c r="H39" s="60" t="s">
        <v>167</v>
      </c>
      <c r="I39" s="60"/>
      <c r="J39" s="48" t="s">
        <v>155</v>
      </c>
      <c r="K39" s="51"/>
      <c r="L39" s="51"/>
      <c r="M39" s="51"/>
      <c r="N39" s="50">
        <f t="shared" si="0"/>
        <v>0</v>
      </c>
      <c r="O39" s="50">
        <f t="shared" si="1"/>
        <v>0</v>
      </c>
      <c r="P39" s="50">
        <f t="shared" si="2"/>
        <v>0</v>
      </c>
      <c r="Q39" s="50">
        <f t="shared" si="3"/>
        <v>0</v>
      </c>
      <c r="R39" s="50">
        <f t="shared" si="4"/>
        <v>0</v>
      </c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>
        <f t="shared" si="5"/>
        <v>0</v>
      </c>
      <c r="AF39" s="51">
        <f t="shared" si="6"/>
        <v>0</v>
      </c>
      <c r="AG39" s="51">
        <f t="shared" si="7"/>
        <v>0</v>
      </c>
      <c r="AH39" s="51">
        <f t="shared" si="8"/>
        <v>0</v>
      </c>
      <c r="AI39" s="51">
        <f t="shared" si="9"/>
        <v>0</v>
      </c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0">
        <f t="shared" si="10"/>
        <v>0</v>
      </c>
      <c r="AW39" s="51"/>
      <c r="AX39" s="51"/>
      <c r="AY39" s="51"/>
      <c r="AZ39" s="51"/>
      <c r="BA39" s="50">
        <f t="shared" si="11"/>
        <v>0</v>
      </c>
      <c r="BB39" s="50">
        <f t="shared" si="12"/>
        <v>0</v>
      </c>
      <c r="BC39" s="50">
        <f t="shared" si="13"/>
        <v>0</v>
      </c>
      <c r="BD39" s="50">
        <f t="shared" si="14"/>
        <v>0</v>
      </c>
      <c r="BE39" s="50">
        <f t="shared" si="15"/>
        <v>0</v>
      </c>
      <c r="BF39" s="51"/>
      <c r="BG39" s="51"/>
      <c r="BH39" s="51"/>
      <c r="BI39" s="51"/>
      <c r="BJ39" s="51"/>
      <c r="BK39" s="51"/>
      <c r="BL39" s="51"/>
      <c r="BM39" s="51"/>
      <c r="BN39" s="51"/>
      <c r="BO39" s="51"/>
      <c r="BP39" s="51"/>
      <c r="BQ39" s="51"/>
      <c r="BR39" s="50">
        <f t="shared" si="16"/>
        <v>0</v>
      </c>
      <c r="BS39" s="50">
        <f t="shared" si="17"/>
        <v>0</v>
      </c>
      <c r="BT39" s="50">
        <f t="shared" si="18"/>
        <v>0</v>
      </c>
      <c r="BU39" s="50">
        <f t="shared" si="19"/>
        <v>0</v>
      </c>
      <c r="BV39" s="50">
        <f t="shared" si="20"/>
        <v>0</v>
      </c>
      <c r="BW39" s="51"/>
      <c r="BX39" s="51"/>
      <c r="BY39" s="51"/>
      <c r="BZ39" s="51"/>
      <c r="CA39" s="51"/>
      <c r="CB39" s="51"/>
      <c r="CC39" s="51"/>
      <c r="CD39" s="51"/>
      <c r="CE39" s="51"/>
      <c r="CF39" s="51"/>
      <c r="CG39" s="51"/>
      <c r="CH39" s="51"/>
      <c r="CI39" s="51">
        <f t="array" ref="CI39">BR39</f>
        <v>0</v>
      </c>
      <c r="CJ39" s="51">
        <f t="array" ref="CJ39">CI39</f>
        <v>0</v>
      </c>
      <c r="CK39" s="51">
        <f t="array" ref="CK39">CJ39</f>
        <v>0</v>
      </c>
      <c r="CL39" s="51">
        <f t="array" ref="CL39">CK39</f>
        <v>0</v>
      </c>
      <c r="CM39" s="41">
        <f t="shared" si="21"/>
        <v>0</v>
      </c>
      <c r="CN39" s="41">
        <f t="shared" si="22"/>
        <v>0</v>
      </c>
      <c r="CO39" s="41">
        <f t="shared" si="23"/>
        <v>0</v>
      </c>
      <c r="CP39" s="41">
        <f t="shared" si="24"/>
        <v>0</v>
      </c>
      <c r="CQ39" s="41">
        <f t="shared" si="25"/>
        <v>0</v>
      </c>
      <c r="CR39" s="51"/>
      <c r="CS39" s="51"/>
      <c r="CT39" s="51"/>
      <c r="CU39" s="51"/>
      <c r="CV39" s="51"/>
      <c r="CW39" s="51"/>
      <c r="CX39" s="51"/>
      <c r="CY39" s="51"/>
      <c r="CZ39" s="51"/>
      <c r="DA39" s="51"/>
      <c r="DB39" s="51"/>
      <c r="DC39" s="51"/>
      <c r="DD39" s="46">
        <f t="shared" si="26"/>
        <v>0</v>
      </c>
      <c r="DE39" s="46">
        <f t="shared" si="27"/>
        <v>0</v>
      </c>
      <c r="DF39" s="41">
        <f t="array" ref="DF39">CM39</f>
        <v>0</v>
      </c>
      <c r="DG39" s="41">
        <f t="array" ref="DG39">DF39</f>
        <v>0</v>
      </c>
      <c r="DH39" s="41">
        <f t="array" ref="DH39">DG39</f>
        <v>0</v>
      </c>
      <c r="DI39" s="41">
        <f t="array" ref="DI39">DH39</f>
        <v>0</v>
      </c>
      <c r="DJ39" s="41"/>
      <c r="DK39" s="41"/>
      <c r="DL39" s="41"/>
      <c r="DM39" s="41"/>
      <c r="DN39" s="41"/>
      <c r="DO39" s="41"/>
      <c r="DP39" s="41"/>
    </row>
    <row r="40" spans="1:122" ht="15" hidden="1" customHeight="1" x14ac:dyDescent="0.25">
      <c r="A40" s="47" t="b">
        <f t="shared" ref="A40" si="106">AND($A$19,TYPE_TRANSFER_FLUID="вода и пар")</f>
        <v>0</v>
      </c>
      <c r="D40" s="1" t="s">
        <v>173</v>
      </c>
      <c r="E40" s="1">
        <v>8</v>
      </c>
      <c r="G40" s="48" t="str">
        <f>G36&amp;".4"</f>
        <v>4.1.1.0.2.2.4</v>
      </c>
      <c r="H40" s="60" t="s">
        <v>169</v>
      </c>
      <c r="I40" s="60"/>
      <c r="J40" s="48" t="s">
        <v>155</v>
      </c>
      <c r="K40" s="51"/>
      <c r="L40" s="51"/>
      <c r="M40" s="51"/>
      <c r="N40" s="50">
        <f t="shared" si="0"/>
        <v>0</v>
      </c>
      <c r="O40" s="50">
        <f t="shared" si="1"/>
        <v>0</v>
      </c>
      <c r="P40" s="50">
        <f t="shared" si="2"/>
        <v>0</v>
      </c>
      <c r="Q40" s="50">
        <f t="shared" si="3"/>
        <v>0</v>
      </c>
      <c r="R40" s="50">
        <f t="shared" si="4"/>
        <v>0</v>
      </c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>
        <f t="shared" si="5"/>
        <v>0</v>
      </c>
      <c r="AF40" s="51">
        <f t="shared" si="6"/>
        <v>0</v>
      </c>
      <c r="AG40" s="51">
        <f t="shared" si="7"/>
        <v>0</v>
      </c>
      <c r="AH40" s="51">
        <f t="shared" si="8"/>
        <v>0</v>
      </c>
      <c r="AI40" s="51">
        <f t="shared" si="9"/>
        <v>0</v>
      </c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0">
        <f t="shared" si="10"/>
        <v>0</v>
      </c>
      <c r="AW40" s="51"/>
      <c r="AX40" s="51"/>
      <c r="AY40" s="51"/>
      <c r="AZ40" s="51"/>
      <c r="BA40" s="50">
        <f t="shared" si="11"/>
        <v>0</v>
      </c>
      <c r="BB40" s="50">
        <f t="shared" si="12"/>
        <v>0</v>
      </c>
      <c r="BC40" s="50">
        <f t="shared" si="13"/>
        <v>0</v>
      </c>
      <c r="BD40" s="50">
        <f t="shared" si="14"/>
        <v>0</v>
      </c>
      <c r="BE40" s="50">
        <f t="shared" si="15"/>
        <v>0</v>
      </c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0">
        <f t="shared" si="16"/>
        <v>0</v>
      </c>
      <c r="BS40" s="50">
        <f t="shared" si="17"/>
        <v>0</v>
      </c>
      <c r="BT40" s="50">
        <f t="shared" si="18"/>
        <v>0</v>
      </c>
      <c r="BU40" s="50">
        <f t="shared" si="19"/>
        <v>0</v>
      </c>
      <c r="BV40" s="50">
        <f t="shared" si="20"/>
        <v>0</v>
      </c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>
        <f t="array" ref="CI40">BR40</f>
        <v>0</v>
      </c>
      <c r="CJ40" s="51">
        <f t="array" ref="CJ40">CI40</f>
        <v>0</v>
      </c>
      <c r="CK40" s="51">
        <f t="array" ref="CK40">CJ40</f>
        <v>0</v>
      </c>
      <c r="CL40" s="51">
        <f t="array" ref="CL40">CK40</f>
        <v>0</v>
      </c>
      <c r="CM40" s="41">
        <f t="shared" si="21"/>
        <v>0</v>
      </c>
      <c r="CN40" s="41">
        <f t="shared" si="22"/>
        <v>0</v>
      </c>
      <c r="CO40" s="41">
        <f t="shared" si="23"/>
        <v>0</v>
      </c>
      <c r="CP40" s="41">
        <f t="shared" si="24"/>
        <v>0</v>
      </c>
      <c r="CQ40" s="41">
        <f t="shared" si="25"/>
        <v>0</v>
      </c>
      <c r="CR40" s="51"/>
      <c r="CS40" s="51"/>
      <c r="CT40" s="51"/>
      <c r="CU40" s="51"/>
      <c r="CV40" s="51"/>
      <c r="CW40" s="51"/>
      <c r="CX40" s="51"/>
      <c r="CY40" s="51"/>
      <c r="CZ40" s="51"/>
      <c r="DA40" s="51"/>
      <c r="DB40" s="51"/>
      <c r="DC40" s="51"/>
      <c r="DD40" s="46">
        <f t="shared" si="26"/>
        <v>0</v>
      </c>
      <c r="DE40" s="46">
        <f t="shared" si="27"/>
        <v>0</v>
      </c>
      <c r="DF40" s="41">
        <f t="array" ref="DF40">CM40</f>
        <v>0</v>
      </c>
      <c r="DG40" s="41">
        <f t="array" ref="DG40">DF40</f>
        <v>0</v>
      </c>
      <c r="DH40" s="41">
        <f t="array" ref="DH40">DG40</f>
        <v>0</v>
      </c>
      <c r="DI40" s="41">
        <f t="array" ref="DI40">DH40</f>
        <v>0</v>
      </c>
      <c r="DJ40" s="41"/>
      <c r="DK40" s="41"/>
      <c r="DL40" s="41"/>
      <c r="DM40" s="41"/>
      <c r="DN40" s="41"/>
      <c r="DO40" s="41"/>
      <c r="DP40" s="41"/>
    </row>
    <row r="41" spans="1:122" s="34" customFormat="1" ht="15" hidden="1" customHeight="1" x14ac:dyDescent="0.2">
      <c r="A41" s="33" t="b">
        <f t="array" ref="A41">$A$19</f>
        <v>0</v>
      </c>
      <c r="B41" s="8"/>
      <c r="C41" s="8"/>
      <c r="D41" s="8"/>
      <c r="E41" s="8"/>
      <c r="G41" s="56" t="s">
        <v>174</v>
      </c>
      <c r="H41" s="61" t="s">
        <v>175</v>
      </c>
      <c r="I41" s="61"/>
      <c r="J41" s="38" t="s">
        <v>155</v>
      </c>
      <c r="K41" s="45">
        <f>K42+K43</f>
        <v>0</v>
      </c>
      <c r="L41" s="45">
        <f>L42+L43</f>
        <v>0</v>
      </c>
      <c r="M41" s="45">
        <f>M42+M43</f>
        <v>0</v>
      </c>
      <c r="N41" s="45">
        <f t="shared" si="0"/>
        <v>0</v>
      </c>
      <c r="O41" s="45">
        <f t="shared" si="1"/>
        <v>0</v>
      </c>
      <c r="P41" s="45">
        <f t="shared" si="2"/>
        <v>0</v>
      </c>
      <c r="Q41" s="45">
        <f t="shared" si="3"/>
        <v>0</v>
      </c>
      <c r="R41" s="45">
        <f t="shared" si="4"/>
        <v>0</v>
      </c>
      <c r="S41" s="45">
        <f t="shared" ref="S41:AD41" si="107">S42+S43</f>
        <v>0</v>
      </c>
      <c r="T41" s="45">
        <f t="shared" si="107"/>
        <v>0</v>
      </c>
      <c r="U41" s="45">
        <f t="shared" si="107"/>
        <v>0</v>
      </c>
      <c r="V41" s="45">
        <f t="shared" si="107"/>
        <v>0</v>
      </c>
      <c r="W41" s="45">
        <f t="shared" si="107"/>
        <v>0</v>
      </c>
      <c r="X41" s="45">
        <f t="shared" si="107"/>
        <v>0</v>
      </c>
      <c r="Y41" s="45">
        <f t="shared" si="107"/>
        <v>0</v>
      </c>
      <c r="Z41" s="45">
        <f t="shared" si="107"/>
        <v>0</v>
      </c>
      <c r="AA41" s="45">
        <f t="shared" si="107"/>
        <v>0</v>
      </c>
      <c r="AB41" s="45">
        <f t="shared" si="107"/>
        <v>0</v>
      </c>
      <c r="AC41" s="45">
        <f t="shared" si="107"/>
        <v>0</v>
      </c>
      <c r="AD41" s="45">
        <f t="shared" si="107"/>
        <v>0</v>
      </c>
      <c r="AE41" s="41">
        <f t="shared" si="5"/>
        <v>0</v>
      </c>
      <c r="AF41" s="41">
        <f t="shared" si="6"/>
        <v>0</v>
      </c>
      <c r="AG41" s="41">
        <f t="shared" si="7"/>
        <v>0</v>
      </c>
      <c r="AH41" s="41">
        <f t="shared" si="8"/>
        <v>0</v>
      </c>
      <c r="AI41" s="41">
        <f t="shared" si="9"/>
        <v>0</v>
      </c>
      <c r="AJ41" s="41">
        <f t="shared" ref="AJ41:AU41" si="108">AJ42+AJ43</f>
        <v>0</v>
      </c>
      <c r="AK41" s="41">
        <f t="shared" si="108"/>
        <v>0</v>
      </c>
      <c r="AL41" s="41">
        <f t="shared" si="108"/>
        <v>0</v>
      </c>
      <c r="AM41" s="41">
        <f t="shared" si="108"/>
        <v>0</v>
      </c>
      <c r="AN41" s="41">
        <f t="shared" si="108"/>
        <v>0</v>
      </c>
      <c r="AO41" s="41">
        <f t="shared" si="108"/>
        <v>0</v>
      </c>
      <c r="AP41" s="41">
        <f t="shared" si="108"/>
        <v>0</v>
      </c>
      <c r="AQ41" s="41">
        <f t="shared" si="108"/>
        <v>0</v>
      </c>
      <c r="AR41" s="41">
        <f t="shared" si="108"/>
        <v>0</v>
      </c>
      <c r="AS41" s="41">
        <f t="shared" si="108"/>
        <v>0</v>
      </c>
      <c r="AT41" s="41">
        <f t="shared" si="108"/>
        <v>0</v>
      </c>
      <c r="AU41" s="41">
        <f t="shared" si="108"/>
        <v>0</v>
      </c>
      <c r="AV41" s="45">
        <f t="shared" si="10"/>
        <v>0</v>
      </c>
      <c r="AW41" s="45">
        <f>AW42+AW43</f>
        <v>0</v>
      </c>
      <c r="AX41" s="45">
        <f>AX42+AX43</f>
        <v>0</v>
      </c>
      <c r="AY41" s="45">
        <f>AY42+AY43</f>
        <v>0</v>
      </c>
      <c r="AZ41" s="45">
        <f>AZ42+AZ43</f>
        <v>0</v>
      </c>
      <c r="BA41" s="45">
        <f t="shared" si="11"/>
        <v>0</v>
      </c>
      <c r="BB41" s="45">
        <f t="shared" si="12"/>
        <v>0</v>
      </c>
      <c r="BC41" s="45">
        <f t="shared" si="13"/>
        <v>0</v>
      </c>
      <c r="BD41" s="45">
        <f t="shared" si="14"/>
        <v>0</v>
      </c>
      <c r="BE41" s="45">
        <f t="shared" si="15"/>
        <v>0</v>
      </c>
      <c r="BF41" s="45">
        <f t="shared" ref="BF41:BR41" si="109">BF42+BF43</f>
        <v>0</v>
      </c>
      <c r="BG41" s="45">
        <f t="shared" si="109"/>
        <v>0</v>
      </c>
      <c r="BH41" s="45">
        <f t="shared" si="109"/>
        <v>0</v>
      </c>
      <c r="BI41" s="45">
        <f t="shared" si="109"/>
        <v>0</v>
      </c>
      <c r="BJ41" s="45">
        <f t="shared" si="109"/>
        <v>0</v>
      </c>
      <c r="BK41" s="45">
        <f t="shared" si="109"/>
        <v>0</v>
      </c>
      <c r="BL41" s="45">
        <f t="shared" si="109"/>
        <v>0</v>
      </c>
      <c r="BM41" s="45">
        <f t="shared" si="109"/>
        <v>0</v>
      </c>
      <c r="BN41" s="45">
        <f t="shared" si="109"/>
        <v>0</v>
      </c>
      <c r="BO41" s="45">
        <f t="shared" si="109"/>
        <v>0</v>
      </c>
      <c r="BP41" s="45">
        <f t="shared" si="109"/>
        <v>0</v>
      </c>
      <c r="BQ41" s="45">
        <f t="shared" si="109"/>
        <v>0</v>
      </c>
      <c r="BR41" s="45">
        <f t="shared" si="109"/>
        <v>0</v>
      </c>
      <c r="BS41" s="45">
        <f t="shared" si="17"/>
        <v>0</v>
      </c>
      <c r="BT41" s="45">
        <f t="shared" si="18"/>
        <v>0</v>
      </c>
      <c r="BU41" s="45">
        <f t="shared" si="19"/>
        <v>0</v>
      </c>
      <c r="BV41" s="45">
        <f t="shared" si="20"/>
        <v>0</v>
      </c>
      <c r="BW41" s="45">
        <f t="shared" ref="BW41:CH41" si="110">BW42+BW43</f>
        <v>0</v>
      </c>
      <c r="BX41" s="45">
        <f t="shared" si="110"/>
        <v>0</v>
      </c>
      <c r="BY41" s="45">
        <f t="shared" si="110"/>
        <v>0</v>
      </c>
      <c r="BZ41" s="45">
        <f t="shared" si="110"/>
        <v>0</v>
      </c>
      <c r="CA41" s="45">
        <f t="shared" si="110"/>
        <v>0</v>
      </c>
      <c r="CB41" s="45">
        <f t="shared" si="110"/>
        <v>0</v>
      </c>
      <c r="CC41" s="45">
        <f t="shared" si="110"/>
        <v>0</v>
      </c>
      <c r="CD41" s="45">
        <f t="shared" si="110"/>
        <v>0</v>
      </c>
      <c r="CE41" s="45">
        <f t="shared" si="110"/>
        <v>0</v>
      </c>
      <c r="CF41" s="45">
        <f t="shared" si="110"/>
        <v>0</v>
      </c>
      <c r="CG41" s="45">
        <f t="shared" si="110"/>
        <v>0</v>
      </c>
      <c r="CH41" s="45">
        <f t="shared" si="110"/>
        <v>0</v>
      </c>
      <c r="CI41" s="45">
        <f t="array" ref="CI41">BR41</f>
        <v>0</v>
      </c>
      <c r="CJ41" s="45">
        <f t="array" ref="CJ41">CI41</f>
        <v>0</v>
      </c>
      <c r="CK41" s="45">
        <f t="array" ref="CK41">CJ41</f>
        <v>0</v>
      </c>
      <c r="CL41" s="45">
        <f t="array" ref="CL41">CK41</f>
        <v>0</v>
      </c>
      <c r="CM41" s="41">
        <f t="shared" si="21"/>
        <v>0</v>
      </c>
      <c r="CN41" s="41">
        <f t="shared" si="22"/>
        <v>0</v>
      </c>
      <c r="CO41" s="41">
        <f t="shared" si="23"/>
        <v>0</v>
      </c>
      <c r="CP41" s="41">
        <f t="shared" si="24"/>
        <v>0</v>
      </c>
      <c r="CQ41" s="41">
        <f t="shared" si="25"/>
        <v>0</v>
      </c>
      <c r="CR41" s="41">
        <f t="shared" ref="CR41:DC41" si="111">CR42+CR43</f>
        <v>0</v>
      </c>
      <c r="CS41" s="41">
        <f t="shared" si="111"/>
        <v>0</v>
      </c>
      <c r="CT41" s="41">
        <f t="shared" si="111"/>
        <v>0</v>
      </c>
      <c r="CU41" s="41">
        <f t="shared" si="111"/>
        <v>0</v>
      </c>
      <c r="CV41" s="41">
        <f t="shared" si="111"/>
        <v>0</v>
      </c>
      <c r="CW41" s="41">
        <f t="shared" si="111"/>
        <v>0</v>
      </c>
      <c r="CX41" s="41">
        <f t="shared" si="111"/>
        <v>0</v>
      </c>
      <c r="CY41" s="41">
        <f t="shared" si="111"/>
        <v>0</v>
      </c>
      <c r="CZ41" s="41">
        <f t="shared" si="111"/>
        <v>0</v>
      </c>
      <c r="DA41" s="41">
        <f t="shared" si="111"/>
        <v>0</v>
      </c>
      <c r="DB41" s="41">
        <f t="shared" si="111"/>
        <v>0</v>
      </c>
      <c r="DC41" s="41">
        <f t="shared" si="111"/>
        <v>0</v>
      </c>
      <c r="DD41" s="46">
        <f t="shared" si="26"/>
        <v>0</v>
      </c>
      <c r="DE41" s="46">
        <f t="shared" si="27"/>
        <v>0</v>
      </c>
      <c r="DF41" s="41">
        <f t="array" ref="DF41">CM41</f>
        <v>0</v>
      </c>
      <c r="DG41" s="41">
        <f t="array" ref="DG41">DF41</f>
        <v>0</v>
      </c>
      <c r="DH41" s="41">
        <f t="array" ref="DH41">DG41</f>
        <v>0</v>
      </c>
      <c r="DI41" s="41">
        <f t="array" ref="DI41">DH41</f>
        <v>0</v>
      </c>
      <c r="DJ41" s="41"/>
      <c r="DK41" s="41"/>
      <c r="DL41" s="41"/>
      <c r="DM41" s="41"/>
      <c r="DN41" s="41"/>
      <c r="DO41" s="41"/>
      <c r="DP41" s="41"/>
      <c r="DR41" s="42"/>
    </row>
    <row r="42" spans="1:122" ht="15" hidden="1" customHeight="1" x14ac:dyDescent="0.25">
      <c r="A42" s="47" t="b">
        <f t="array" ref="A42">$A$19</f>
        <v>0</v>
      </c>
      <c r="D42" s="1" t="s">
        <v>159</v>
      </c>
      <c r="E42" s="1">
        <v>1</v>
      </c>
      <c r="G42" s="48" t="str">
        <f>G41&amp;".0.1"</f>
        <v>4.1.2.0.1</v>
      </c>
      <c r="H42" s="58" t="s">
        <v>159</v>
      </c>
      <c r="I42" s="58"/>
      <c r="J42" s="48" t="s">
        <v>155</v>
      </c>
      <c r="K42" s="51"/>
      <c r="L42" s="51"/>
      <c r="M42" s="51"/>
      <c r="N42" s="50">
        <f t="shared" si="0"/>
        <v>0</v>
      </c>
      <c r="O42" s="50">
        <f t="shared" si="1"/>
        <v>0</v>
      </c>
      <c r="P42" s="50">
        <f t="shared" si="2"/>
        <v>0</v>
      </c>
      <c r="Q42" s="50">
        <f t="shared" si="3"/>
        <v>0</v>
      </c>
      <c r="R42" s="50">
        <f t="shared" si="4"/>
        <v>0</v>
      </c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>
        <f t="shared" si="5"/>
        <v>0</v>
      </c>
      <c r="AF42" s="51">
        <f t="shared" si="6"/>
        <v>0</v>
      </c>
      <c r="AG42" s="51">
        <f t="shared" si="7"/>
        <v>0</v>
      </c>
      <c r="AH42" s="51">
        <f t="shared" si="8"/>
        <v>0</v>
      </c>
      <c r="AI42" s="51">
        <f t="shared" si="9"/>
        <v>0</v>
      </c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0">
        <f t="shared" si="10"/>
        <v>0</v>
      </c>
      <c r="AW42" s="51"/>
      <c r="AX42" s="51"/>
      <c r="AY42" s="51"/>
      <c r="AZ42" s="51"/>
      <c r="BA42" s="50">
        <f t="shared" si="11"/>
        <v>0</v>
      </c>
      <c r="BB42" s="50">
        <f t="shared" si="12"/>
        <v>0</v>
      </c>
      <c r="BC42" s="50">
        <f t="shared" si="13"/>
        <v>0</v>
      </c>
      <c r="BD42" s="50">
        <f t="shared" si="14"/>
        <v>0</v>
      </c>
      <c r="BE42" s="50">
        <f t="shared" si="15"/>
        <v>0</v>
      </c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0">
        <f t="shared" ref="BR42:BR50" si="112">SUM(BS42:BV42)</f>
        <v>0</v>
      </c>
      <c r="BS42" s="50">
        <f t="shared" si="17"/>
        <v>0</v>
      </c>
      <c r="BT42" s="50">
        <f t="shared" si="18"/>
        <v>0</v>
      </c>
      <c r="BU42" s="50">
        <f t="shared" si="19"/>
        <v>0</v>
      </c>
      <c r="BV42" s="50">
        <f t="shared" si="20"/>
        <v>0</v>
      </c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>
        <f t="array" ref="CI42">BR42</f>
        <v>0</v>
      </c>
      <c r="CJ42" s="51">
        <f t="array" ref="CJ42">CI42</f>
        <v>0</v>
      </c>
      <c r="CK42" s="51">
        <f t="array" ref="CK42">CJ42</f>
        <v>0</v>
      </c>
      <c r="CL42" s="51">
        <f t="array" ref="CL42">CK42</f>
        <v>0</v>
      </c>
      <c r="CM42" s="41">
        <f t="shared" si="21"/>
        <v>0</v>
      </c>
      <c r="CN42" s="41">
        <f t="shared" si="22"/>
        <v>0</v>
      </c>
      <c r="CO42" s="41">
        <f t="shared" si="23"/>
        <v>0</v>
      </c>
      <c r="CP42" s="41">
        <f t="shared" si="24"/>
        <v>0</v>
      </c>
      <c r="CQ42" s="41">
        <f t="shared" si="25"/>
        <v>0</v>
      </c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46">
        <f t="shared" si="26"/>
        <v>0</v>
      </c>
      <c r="DE42" s="46">
        <f t="shared" si="27"/>
        <v>0</v>
      </c>
      <c r="DF42" s="41">
        <f t="array" ref="DF42">CM42</f>
        <v>0</v>
      </c>
      <c r="DG42" s="41">
        <f t="array" ref="DG42">DF42</f>
        <v>0</v>
      </c>
      <c r="DH42" s="41">
        <f t="array" ref="DH42">DG42</f>
        <v>0</v>
      </c>
      <c r="DI42" s="41">
        <f t="array" ref="DI42">DH42</f>
        <v>0</v>
      </c>
      <c r="DJ42" s="41"/>
      <c r="DK42" s="41"/>
      <c r="DL42" s="41"/>
      <c r="DM42" s="41"/>
      <c r="DN42" s="41"/>
      <c r="DO42" s="41"/>
      <c r="DP42" s="41"/>
    </row>
    <row r="43" spans="1:122" ht="15" hidden="1" customHeight="1" x14ac:dyDescent="0.25">
      <c r="A43" s="47" t="b">
        <f t="shared" ref="A43" si="113">AND($A$19,TYPE_TRANSFER_FLUID="вода и пар")</f>
        <v>0</v>
      </c>
      <c r="E43" s="1">
        <v>2</v>
      </c>
      <c r="G43" s="48" t="str">
        <f>G41&amp;".0.2"</f>
        <v>4.1.2.0.2</v>
      </c>
      <c r="H43" s="58" t="s">
        <v>160</v>
      </c>
      <c r="I43" s="58"/>
      <c r="J43" s="48" t="s">
        <v>155</v>
      </c>
      <c r="K43" s="50">
        <f>SUM(K44:K45)</f>
        <v>0</v>
      </c>
      <c r="L43" s="50">
        <f>SUM(L44:L45)</f>
        <v>0</v>
      </c>
      <c r="M43" s="50">
        <f>SUM(M44:M45)</f>
        <v>0</v>
      </c>
      <c r="N43" s="50">
        <f t="shared" si="0"/>
        <v>0</v>
      </c>
      <c r="O43" s="50">
        <f t="shared" si="1"/>
        <v>0</v>
      </c>
      <c r="P43" s="50">
        <f t="shared" si="2"/>
        <v>0</v>
      </c>
      <c r="Q43" s="50">
        <f t="shared" si="3"/>
        <v>0</v>
      </c>
      <c r="R43" s="50">
        <f t="shared" si="4"/>
        <v>0</v>
      </c>
      <c r="S43" s="50">
        <f t="shared" ref="S43:AD43" si="114">SUM(S44:S45)</f>
        <v>0</v>
      </c>
      <c r="T43" s="50">
        <f t="shared" si="114"/>
        <v>0</v>
      </c>
      <c r="U43" s="50">
        <f t="shared" si="114"/>
        <v>0</v>
      </c>
      <c r="V43" s="50">
        <f t="shared" si="114"/>
        <v>0</v>
      </c>
      <c r="W43" s="50">
        <f t="shared" si="114"/>
        <v>0</v>
      </c>
      <c r="X43" s="50">
        <f t="shared" si="114"/>
        <v>0</v>
      </c>
      <c r="Y43" s="50">
        <f t="shared" si="114"/>
        <v>0</v>
      </c>
      <c r="Z43" s="50">
        <f t="shared" si="114"/>
        <v>0</v>
      </c>
      <c r="AA43" s="50">
        <f t="shared" si="114"/>
        <v>0</v>
      </c>
      <c r="AB43" s="50">
        <f t="shared" si="114"/>
        <v>0</v>
      </c>
      <c r="AC43" s="50">
        <f t="shared" si="114"/>
        <v>0</v>
      </c>
      <c r="AD43" s="50">
        <f t="shared" si="114"/>
        <v>0</v>
      </c>
      <c r="AE43" s="51">
        <f t="shared" si="5"/>
        <v>0</v>
      </c>
      <c r="AF43" s="51">
        <f t="shared" si="6"/>
        <v>0</v>
      </c>
      <c r="AG43" s="51">
        <f t="shared" si="7"/>
        <v>0</v>
      </c>
      <c r="AH43" s="51">
        <f t="shared" si="8"/>
        <v>0</v>
      </c>
      <c r="AI43" s="51">
        <f t="shared" si="9"/>
        <v>0</v>
      </c>
      <c r="AJ43" s="51">
        <f t="shared" ref="AJ43:AU43" si="115">SUM(AJ44:AJ45)</f>
        <v>0</v>
      </c>
      <c r="AK43" s="51">
        <f t="shared" si="115"/>
        <v>0</v>
      </c>
      <c r="AL43" s="51">
        <f t="shared" si="115"/>
        <v>0</v>
      </c>
      <c r="AM43" s="51">
        <f t="shared" si="115"/>
        <v>0</v>
      </c>
      <c r="AN43" s="51">
        <f t="shared" si="115"/>
        <v>0</v>
      </c>
      <c r="AO43" s="51">
        <f t="shared" si="115"/>
        <v>0</v>
      </c>
      <c r="AP43" s="51">
        <f t="shared" si="115"/>
        <v>0</v>
      </c>
      <c r="AQ43" s="51">
        <f t="shared" si="115"/>
        <v>0</v>
      </c>
      <c r="AR43" s="51">
        <f t="shared" si="115"/>
        <v>0</v>
      </c>
      <c r="AS43" s="51">
        <f t="shared" si="115"/>
        <v>0</v>
      </c>
      <c r="AT43" s="51">
        <f t="shared" si="115"/>
        <v>0</v>
      </c>
      <c r="AU43" s="51">
        <f t="shared" si="115"/>
        <v>0</v>
      </c>
      <c r="AV43" s="50">
        <f t="shared" si="10"/>
        <v>0</v>
      </c>
      <c r="AW43" s="50">
        <f>SUM(AW44:AW45)</f>
        <v>0</v>
      </c>
      <c r="AX43" s="50">
        <f>SUM(AX44:AX45)</f>
        <v>0</v>
      </c>
      <c r="AY43" s="50">
        <f>SUM(AY44:AY45)</f>
        <v>0</v>
      </c>
      <c r="AZ43" s="50">
        <f>SUM(AZ44:AZ45)</f>
        <v>0</v>
      </c>
      <c r="BA43" s="50">
        <f t="shared" si="11"/>
        <v>0</v>
      </c>
      <c r="BB43" s="50">
        <f t="shared" si="12"/>
        <v>0</v>
      </c>
      <c r="BC43" s="50">
        <f t="shared" si="13"/>
        <v>0</v>
      </c>
      <c r="BD43" s="50">
        <f t="shared" si="14"/>
        <v>0</v>
      </c>
      <c r="BE43" s="50">
        <f t="shared" si="15"/>
        <v>0</v>
      </c>
      <c r="BF43" s="50">
        <f t="shared" ref="BF43:BQ43" si="116">SUM(BF44:BF45)</f>
        <v>0</v>
      </c>
      <c r="BG43" s="50">
        <f t="shared" si="116"/>
        <v>0</v>
      </c>
      <c r="BH43" s="50">
        <f t="shared" si="116"/>
        <v>0</v>
      </c>
      <c r="BI43" s="50">
        <f t="shared" si="116"/>
        <v>0</v>
      </c>
      <c r="BJ43" s="50">
        <f t="shared" si="116"/>
        <v>0</v>
      </c>
      <c r="BK43" s="50">
        <f t="shared" si="116"/>
        <v>0</v>
      </c>
      <c r="BL43" s="50">
        <f t="shared" si="116"/>
        <v>0</v>
      </c>
      <c r="BM43" s="50">
        <f t="shared" si="116"/>
        <v>0</v>
      </c>
      <c r="BN43" s="50">
        <f t="shared" si="116"/>
        <v>0</v>
      </c>
      <c r="BO43" s="50">
        <f t="shared" si="116"/>
        <v>0</v>
      </c>
      <c r="BP43" s="50">
        <f t="shared" si="116"/>
        <v>0</v>
      </c>
      <c r="BQ43" s="50">
        <f t="shared" si="116"/>
        <v>0</v>
      </c>
      <c r="BR43" s="50">
        <f t="shared" si="112"/>
        <v>0</v>
      </c>
      <c r="BS43" s="50">
        <f t="shared" si="17"/>
        <v>0</v>
      </c>
      <c r="BT43" s="50">
        <f t="shared" si="18"/>
        <v>0</v>
      </c>
      <c r="BU43" s="50">
        <f t="shared" si="19"/>
        <v>0</v>
      </c>
      <c r="BV43" s="50">
        <f t="shared" si="20"/>
        <v>0</v>
      </c>
      <c r="BW43" s="50">
        <f t="shared" ref="BW43:CH43" si="117">SUM(BW44:BW45)</f>
        <v>0</v>
      </c>
      <c r="BX43" s="50">
        <f t="shared" si="117"/>
        <v>0</v>
      </c>
      <c r="BY43" s="50">
        <f t="shared" si="117"/>
        <v>0</v>
      </c>
      <c r="BZ43" s="50">
        <f t="shared" si="117"/>
        <v>0</v>
      </c>
      <c r="CA43" s="50">
        <f t="shared" si="117"/>
        <v>0</v>
      </c>
      <c r="CB43" s="50">
        <f t="shared" si="117"/>
        <v>0</v>
      </c>
      <c r="CC43" s="50">
        <f t="shared" si="117"/>
        <v>0</v>
      </c>
      <c r="CD43" s="50">
        <f t="shared" si="117"/>
        <v>0</v>
      </c>
      <c r="CE43" s="50">
        <f t="shared" si="117"/>
        <v>0</v>
      </c>
      <c r="CF43" s="50">
        <f t="shared" si="117"/>
        <v>0</v>
      </c>
      <c r="CG43" s="50">
        <f t="shared" si="117"/>
        <v>0</v>
      </c>
      <c r="CH43" s="50">
        <f t="shared" si="117"/>
        <v>0</v>
      </c>
      <c r="CI43" s="50">
        <f t="array" ref="CI43">BR43</f>
        <v>0</v>
      </c>
      <c r="CJ43" s="50">
        <f t="array" ref="CJ43">CI43</f>
        <v>0</v>
      </c>
      <c r="CK43" s="50">
        <f t="array" ref="CK43">CJ43</f>
        <v>0</v>
      </c>
      <c r="CL43" s="50">
        <f t="array" ref="CL43">CK43</f>
        <v>0</v>
      </c>
      <c r="CM43" s="41">
        <f t="shared" si="21"/>
        <v>0</v>
      </c>
      <c r="CN43" s="41">
        <f t="shared" si="22"/>
        <v>0</v>
      </c>
      <c r="CO43" s="41">
        <f t="shared" si="23"/>
        <v>0</v>
      </c>
      <c r="CP43" s="41">
        <f t="shared" si="24"/>
        <v>0</v>
      </c>
      <c r="CQ43" s="41">
        <f t="shared" si="25"/>
        <v>0</v>
      </c>
      <c r="CR43" s="51">
        <f t="shared" ref="CR43:DC43" si="118">SUM(CR44:CR45)</f>
        <v>0</v>
      </c>
      <c r="CS43" s="51">
        <f t="shared" si="118"/>
        <v>0</v>
      </c>
      <c r="CT43" s="51">
        <f t="shared" si="118"/>
        <v>0</v>
      </c>
      <c r="CU43" s="51">
        <f t="shared" si="118"/>
        <v>0</v>
      </c>
      <c r="CV43" s="51">
        <f t="shared" si="118"/>
        <v>0</v>
      </c>
      <c r="CW43" s="51">
        <f t="shared" si="118"/>
        <v>0</v>
      </c>
      <c r="CX43" s="51">
        <f t="shared" si="118"/>
        <v>0</v>
      </c>
      <c r="CY43" s="51">
        <f t="shared" si="118"/>
        <v>0</v>
      </c>
      <c r="CZ43" s="51">
        <f t="shared" si="118"/>
        <v>0</v>
      </c>
      <c r="DA43" s="51">
        <f t="shared" si="118"/>
        <v>0</v>
      </c>
      <c r="DB43" s="51">
        <f t="shared" si="118"/>
        <v>0</v>
      </c>
      <c r="DC43" s="51">
        <f t="shared" si="118"/>
        <v>0</v>
      </c>
      <c r="DD43" s="46">
        <f t="shared" si="26"/>
        <v>0</v>
      </c>
      <c r="DE43" s="46">
        <f t="shared" si="27"/>
        <v>0</v>
      </c>
      <c r="DF43" s="41">
        <f t="array" ref="DF43">CM43</f>
        <v>0</v>
      </c>
      <c r="DG43" s="41">
        <f t="array" ref="DG43">DF43</f>
        <v>0</v>
      </c>
      <c r="DH43" s="41">
        <f t="array" ref="DH43">DG43</f>
        <v>0</v>
      </c>
      <c r="DI43" s="41">
        <f t="array" ref="DI43">DH43</f>
        <v>0</v>
      </c>
      <c r="DJ43" s="41"/>
      <c r="DK43" s="41"/>
      <c r="DL43" s="41"/>
      <c r="DM43" s="41"/>
      <c r="DN43" s="41"/>
      <c r="DO43" s="41"/>
      <c r="DP43" s="41"/>
    </row>
    <row r="44" spans="1:122" ht="15" hidden="1" customHeight="1" x14ac:dyDescent="0.25">
      <c r="A44" s="47" t="b">
        <f t="shared" ref="A44" si="119">AND($A$19,TYPE_TRANSFER_FLUID="вода и пар")</f>
        <v>0</v>
      </c>
      <c r="D44" s="1" t="s">
        <v>161</v>
      </c>
      <c r="E44" s="1">
        <v>3</v>
      </c>
      <c r="G44" s="48" t="str">
        <f>G43&amp;".1"</f>
        <v>4.1.2.0.2.1</v>
      </c>
      <c r="H44" s="59" t="s">
        <v>161</v>
      </c>
      <c r="I44" s="59"/>
      <c r="J44" s="48" t="s">
        <v>155</v>
      </c>
      <c r="K44" s="51"/>
      <c r="L44" s="51"/>
      <c r="M44" s="51"/>
      <c r="N44" s="50">
        <f t="shared" si="0"/>
        <v>0</v>
      </c>
      <c r="O44" s="50">
        <f t="shared" si="1"/>
        <v>0</v>
      </c>
      <c r="P44" s="50">
        <f t="shared" si="2"/>
        <v>0</v>
      </c>
      <c r="Q44" s="50">
        <f t="shared" si="3"/>
        <v>0</v>
      </c>
      <c r="R44" s="50">
        <f t="shared" si="4"/>
        <v>0</v>
      </c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>
        <f t="shared" si="5"/>
        <v>0</v>
      </c>
      <c r="AF44" s="51">
        <f t="shared" si="6"/>
        <v>0</v>
      </c>
      <c r="AG44" s="51">
        <f t="shared" si="7"/>
        <v>0</v>
      </c>
      <c r="AH44" s="51">
        <f t="shared" si="8"/>
        <v>0</v>
      </c>
      <c r="AI44" s="51">
        <f t="shared" si="9"/>
        <v>0</v>
      </c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0">
        <f t="shared" si="10"/>
        <v>0</v>
      </c>
      <c r="AW44" s="51"/>
      <c r="AX44" s="51"/>
      <c r="AY44" s="51"/>
      <c r="AZ44" s="51"/>
      <c r="BA44" s="50">
        <f t="shared" si="11"/>
        <v>0</v>
      </c>
      <c r="BB44" s="50">
        <f t="shared" si="12"/>
        <v>0</v>
      </c>
      <c r="BC44" s="50">
        <f t="shared" si="13"/>
        <v>0</v>
      </c>
      <c r="BD44" s="50">
        <f t="shared" si="14"/>
        <v>0</v>
      </c>
      <c r="BE44" s="50">
        <f t="shared" si="15"/>
        <v>0</v>
      </c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0">
        <f t="shared" si="112"/>
        <v>0</v>
      </c>
      <c r="BS44" s="50">
        <f t="shared" si="17"/>
        <v>0</v>
      </c>
      <c r="BT44" s="50">
        <f t="shared" si="18"/>
        <v>0</v>
      </c>
      <c r="BU44" s="50">
        <f t="shared" si="19"/>
        <v>0</v>
      </c>
      <c r="BV44" s="50">
        <f t="shared" si="20"/>
        <v>0</v>
      </c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>
        <f t="array" ref="CI44">BR44</f>
        <v>0</v>
      </c>
      <c r="CJ44" s="51">
        <f t="array" ref="CJ44">CI44</f>
        <v>0</v>
      </c>
      <c r="CK44" s="51">
        <f t="array" ref="CK44">CJ44</f>
        <v>0</v>
      </c>
      <c r="CL44" s="51">
        <f t="array" ref="CL44">CK44</f>
        <v>0</v>
      </c>
      <c r="CM44" s="41">
        <f t="shared" si="21"/>
        <v>0</v>
      </c>
      <c r="CN44" s="41">
        <f t="shared" si="22"/>
        <v>0</v>
      </c>
      <c r="CO44" s="41">
        <f t="shared" si="23"/>
        <v>0</v>
      </c>
      <c r="CP44" s="41">
        <f t="shared" si="24"/>
        <v>0</v>
      </c>
      <c r="CQ44" s="41">
        <f t="shared" si="25"/>
        <v>0</v>
      </c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46">
        <f t="shared" si="26"/>
        <v>0</v>
      </c>
      <c r="DE44" s="46">
        <f t="shared" si="27"/>
        <v>0</v>
      </c>
      <c r="DF44" s="41">
        <f t="array" ref="DF44">CM44</f>
        <v>0</v>
      </c>
      <c r="DG44" s="41">
        <f t="array" ref="DG44">DF44</f>
        <v>0</v>
      </c>
      <c r="DH44" s="41">
        <f t="array" ref="DH44">DG44</f>
        <v>0</v>
      </c>
      <c r="DI44" s="41">
        <f t="array" ref="DI44">DH44</f>
        <v>0</v>
      </c>
      <c r="DJ44" s="41"/>
      <c r="DK44" s="41"/>
      <c r="DL44" s="41"/>
      <c r="DM44" s="41"/>
      <c r="DN44" s="41"/>
      <c r="DO44" s="41"/>
      <c r="DP44" s="41"/>
    </row>
    <row r="45" spans="1:122" ht="15" hidden="1" customHeight="1" x14ac:dyDescent="0.25">
      <c r="A45" s="47" t="b">
        <f t="shared" ref="A45" si="120">AND($A$19,TYPE_TRANSFER_FLUID="вода и пар")</f>
        <v>0</v>
      </c>
      <c r="E45" s="1">
        <v>4</v>
      </c>
      <c r="G45" s="48" t="str">
        <f>G43&amp;".2"</f>
        <v>4.1.2.0.2.2</v>
      </c>
      <c r="H45" s="59" t="s">
        <v>162</v>
      </c>
      <c r="I45" s="59"/>
      <c r="J45" s="48" t="s">
        <v>155</v>
      </c>
      <c r="K45" s="50">
        <f>SUM(K46:K49)</f>
        <v>0</v>
      </c>
      <c r="L45" s="50">
        <f>SUM(L46:L49)</f>
        <v>0</v>
      </c>
      <c r="M45" s="50">
        <f>SUM(M46:M49)</f>
        <v>0</v>
      </c>
      <c r="N45" s="50">
        <f t="shared" si="0"/>
        <v>0</v>
      </c>
      <c r="O45" s="50">
        <f t="shared" si="1"/>
        <v>0</v>
      </c>
      <c r="P45" s="50">
        <f t="shared" si="2"/>
        <v>0</v>
      </c>
      <c r="Q45" s="50">
        <f t="shared" si="3"/>
        <v>0</v>
      </c>
      <c r="R45" s="50">
        <f t="shared" si="4"/>
        <v>0</v>
      </c>
      <c r="S45" s="50">
        <f t="shared" ref="S45:AD45" si="121">SUM(S46:S49)</f>
        <v>0</v>
      </c>
      <c r="T45" s="50">
        <f t="shared" si="121"/>
        <v>0</v>
      </c>
      <c r="U45" s="50">
        <f t="shared" si="121"/>
        <v>0</v>
      </c>
      <c r="V45" s="50">
        <f t="shared" si="121"/>
        <v>0</v>
      </c>
      <c r="W45" s="50">
        <f t="shared" si="121"/>
        <v>0</v>
      </c>
      <c r="X45" s="50">
        <f t="shared" si="121"/>
        <v>0</v>
      </c>
      <c r="Y45" s="50">
        <f t="shared" si="121"/>
        <v>0</v>
      </c>
      <c r="Z45" s="50">
        <f t="shared" si="121"/>
        <v>0</v>
      </c>
      <c r="AA45" s="50">
        <f t="shared" si="121"/>
        <v>0</v>
      </c>
      <c r="AB45" s="50">
        <f t="shared" si="121"/>
        <v>0</v>
      </c>
      <c r="AC45" s="50">
        <f t="shared" si="121"/>
        <v>0</v>
      </c>
      <c r="AD45" s="50">
        <f t="shared" si="121"/>
        <v>0</v>
      </c>
      <c r="AE45" s="51">
        <f t="shared" si="5"/>
        <v>0</v>
      </c>
      <c r="AF45" s="51">
        <f t="shared" si="6"/>
        <v>0</v>
      </c>
      <c r="AG45" s="51">
        <f t="shared" si="7"/>
        <v>0</v>
      </c>
      <c r="AH45" s="51">
        <f t="shared" si="8"/>
        <v>0</v>
      </c>
      <c r="AI45" s="51">
        <f t="shared" si="9"/>
        <v>0</v>
      </c>
      <c r="AJ45" s="51">
        <f t="shared" ref="AJ45:AU45" si="122">SUM(AJ46:AJ49)</f>
        <v>0</v>
      </c>
      <c r="AK45" s="51">
        <f t="shared" si="122"/>
        <v>0</v>
      </c>
      <c r="AL45" s="51">
        <f t="shared" si="122"/>
        <v>0</v>
      </c>
      <c r="AM45" s="51">
        <f t="shared" si="122"/>
        <v>0</v>
      </c>
      <c r="AN45" s="51">
        <f t="shared" si="122"/>
        <v>0</v>
      </c>
      <c r="AO45" s="51">
        <f t="shared" si="122"/>
        <v>0</v>
      </c>
      <c r="AP45" s="51">
        <f t="shared" si="122"/>
        <v>0</v>
      </c>
      <c r="AQ45" s="51">
        <f t="shared" si="122"/>
        <v>0</v>
      </c>
      <c r="AR45" s="51">
        <f t="shared" si="122"/>
        <v>0</v>
      </c>
      <c r="AS45" s="51">
        <f t="shared" si="122"/>
        <v>0</v>
      </c>
      <c r="AT45" s="51">
        <f t="shared" si="122"/>
        <v>0</v>
      </c>
      <c r="AU45" s="51">
        <f t="shared" si="122"/>
        <v>0</v>
      </c>
      <c r="AV45" s="50">
        <f t="shared" si="10"/>
        <v>0</v>
      </c>
      <c r="AW45" s="50">
        <f>SUM(AW46:AW49)</f>
        <v>0</v>
      </c>
      <c r="AX45" s="50">
        <f>SUM(AX46:AX49)</f>
        <v>0</v>
      </c>
      <c r="AY45" s="50">
        <f>SUM(AY46:AY49)</f>
        <v>0</v>
      </c>
      <c r="AZ45" s="50">
        <f>SUM(AZ46:AZ49)</f>
        <v>0</v>
      </c>
      <c r="BA45" s="50">
        <f t="shared" si="11"/>
        <v>0</v>
      </c>
      <c r="BB45" s="50">
        <f t="shared" si="12"/>
        <v>0</v>
      </c>
      <c r="BC45" s="50">
        <f t="shared" si="13"/>
        <v>0</v>
      </c>
      <c r="BD45" s="50">
        <f t="shared" si="14"/>
        <v>0</v>
      </c>
      <c r="BE45" s="50">
        <f t="shared" si="15"/>
        <v>0</v>
      </c>
      <c r="BF45" s="50">
        <f t="shared" ref="BF45:BQ45" si="123">SUM(BF46:BF49)</f>
        <v>0</v>
      </c>
      <c r="BG45" s="50">
        <f t="shared" si="123"/>
        <v>0</v>
      </c>
      <c r="BH45" s="50">
        <f t="shared" si="123"/>
        <v>0</v>
      </c>
      <c r="BI45" s="50">
        <f t="shared" si="123"/>
        <v>0</v>
      </c>
      <c r="BJ45" s="50">
        <f t="shared" si="123"/>
        <v>0</v>
      </c>
      <c r="BK45" s="50">
        <f t="shared" si="123"/>
        <v>0</v>
      </c>
      <c r="BL45" s="50">
        <f t="shared" si="123"/>
        <v>0</v>
      </c>
      <c r="BM45" s="50">
        <f t="shared" si="123"/>
        <v>0</v>
      </c>
      <c r="BN45" s="50">
        <f t="shared" si="123"/>
        <v>0</v>
      </c>
      <c r="BO45" s="50">
        <f t="shared" si="123"/>
        <v>0</v>
      </c>
      <c r="BP45" s="50">
        <f t="shared" si="123"/>
        <v>0</v>
      </c>
      <c r="BQ45" s="50">
        <f t="shared" si="123"/>
        <v>0</v>
      </c>
      <c r="BR45" s="50">
        <f t="shared" si="112"/>
        <v>0</v>
      </c>
      <c r="BS45" s="50">
        <f t="shared" si="17"/>
        <v>0</v>
      </c>
      <c r="BT45" s="50">
        <f t="shared" si="18"/>
        <v>0</v>
      </c>
      <c r="BU45" s="50">
        <f t="shared" si="19"/>
        <v>0</v>
      </c>
      <c r="BV45" s="50">
        <f t="shared" si="20"/>
        <v>0</v>
      </c>
      <c r="BW45" s="50">
        <f t="shared" ref="BW45:CH45" si="124">SUM(BW46:BW49)</f>
        <v>0</v>
      </c>
      <c r="BX45" s="50">
        <f t="shared" si="124"/>
        <v>0</v>
      </c>
      <c r="BY45" s="50">
        <f t="shared" si="124"/>
        <v>0</v>
      </c>
      <c r="BZ45" s="50">
        <f t="shared" si="124"/>
        <v>0</v>
      </c>
      <c r="CA45" s="50">
        <f t="shared" si="124"/>
        <v>0</v>
      </c>
      <c r="CB45" s="50">
        <f t="shared" si="124"/>
        <v>0</v>
      </c>
      <c r="CC45" s="50">
        <f t="shared" si="124"/>
        <v>0</v>
      </c>
      <c r="CD45" s="50">
        <f t="shared" si="124"/>
        <v>0</v>
      </c>
      <c r="CE45" s="50">
        <f t="shared" si="124"/>
        <v>0</v>
      </c>
      <c r="CF45" s="50">
        <f t="shared" si="124"/>
        <v>0</v>
      </c>
      <c r="CG45" s="50">
        <f t="shared" si="124"/>
        <v>0</v>
      </c>
      <c r="CH45" s="50">
        <f t="shared" si="124"/>
        <v>0</v>
      </c>
      <c r="CI45" s="50">
        <f t="array" ref="CI45">BR45</f>
        <v>0</v>
      </c>
      <c r="CJ45" s="50">
        <f t="array" ref="CJ45">CI45</f>
        <v>0</v>
      </c>
      <c r="CK45" s="50">
        <f t="array" ref="CK45">CJ45</f>
        <v>0</v>
      </c>
      <c r="CL45" s="50">
        <f t="array" ref="CL45">CK45</f>
        <v>0</v>
      </c>
      <c r="CM45" s="41">
        <f t="shared" si="21"/>
        <v>0</v>
      </c>
      <c r="CN45" s="41">
        <f t="shared" si="22"/>
        <v>0</v>
      </c>
      <c r="CO45" s="41">
        <f t="shared" si="23"/>
        <v>0</v>
      </c>
      <c r="CP45" s="41">
        <f t="shared" si="24"/>
        <v>0</v>
      </c>
      <c r="CQ45" s="41">
        <f t="shared" si="25"/>
        <v>0</v>
      </c>
      <c r="CR45" s="51">
        <f t="shared" ref="CR45:DC45" si="125">SUM(CR46:CR49)</f>
        <v>0</v>
      </c>
      <c r="CS45" s="51">
        <f t="shared" si="125"/>
        <v>0</v>
      </c>
      <c r="CT45" s="51">
        <f t="shared" si="125"/>
        <v>0</v>
      </c>
      <c r="CU45" s="51">
        <f t="shared" si="125"/>
        <v>0</v>
      </c>
      <c r="CV45" s="51">
        <f t="shared" si="125"/>
        <v>0</v>
      </c>
      <c r="CW45" s="51">
        <f t="shared" si="125"/>
        <v>0</v>
      </c>
      <c r="CX45" s="51">
        <f t="shared" si="125"/>
        <v>0</v>
      </c>
      <c r="CY45" s="51">
        <f t="shared" si="125"/>
        <v>0</v>
      </c>
      <c r="CZ45" s="51">
        <f t="shared" si="125"/>
        <v>0</v>
      </c>
      <c r="DA45" s="51">
        <f t="shared" si="125"/>
        <v>0</v>
      </c>
      <c r="DB45" s="51">
        <f t="shared" si="125"/>
        <v>0</v>
      </c>
      <c r="DC45" s="51">
        <f t="shared" si="125"/>
        <v>0</v>
      </c>
      <c r="DD45" s="46">
        <f t="shared" si="26"/>
        <v>0</v>
      </c>
      <c r="DE45" s="46">
        <f t="shared" si="27"/>
        <v>0</v>
      </c>
      <c r="DF45" s="41">
        <f t="array" ref="DF45">CM45</f>
        <v>0</v>
      </c>
      <c r="DG45" s="41">
        <f t="array" ref="DG45">DF45</f>
        <v>0</v>
      </c>
      <c r="DH45" s="41">
        <f t="array" ref="DH45">DG45</f>
        <v>0</v>
      </c>
      <c r="DI45" s="41">
        <f t="array" ref="DI45">DH45</f>
        <v>0</v>
      </c>
      <c r="DJ45" s="41"/>
      <c r="DK45" s="41"/>
      <c r="DL45" s="41"/>
      <c r="DM45" s="41"/>
      <c r="DN45" s="41"/>
      <c r="DO45" s="41"/>
      <c r="DP45" s="41"/>
    </row>
    <row r="46" spans="1:122" ht="15" hidden="1" customHeight="1" x14ac:dyDescent="0.25">
      <c r="A46" s="47" t="b">
        <f t="shared" ref="A46" si="126">AND($A$19,TYPE_TRANSFER_FLUID="вода и пар")</f>
        <v>0</v>
      </c>
      <c r="D46" s="1" t="s">
        <v>164</v>
      </c>
      <c r="E46" s="1">
        <v>5</v>
      </c>
      <c r="G46" s="48" t="str">
        <f>G45&amp;".1"</f>
        <v>4.1.2.0.2.2.1</v>
      </c>
      <c r="H46" s="60" t="s">
        <v>163</v>
      </c>
      <c r="I46" s="60"/>
      <c r="J46" s="48" t="s">
        <v>155</v>
      </c>
      <c r="K46" s="51"/>
      <c r="L46" s="51"/>
      <c r="M46" s="51"/>
      <c r="N46" s="50">
        <f t="shared" si="0"/>
        <v>0</v>
      </c>
      <c r="O46" s="50">
        <f t="shared" si="1"/>
        <v>0</v>
      </c>
      <c r="P46" s="50">
        <f t="shared" si="2"/>
        <v>0</v>
      </c>
      <c r="Q46" s="50">
        <f t="shared" si="3"/>
        <v>0</v>
      </c>
      <c r="R46" s="50">
        <f t="shared" si="4"/>
        <v>0</v>
      </c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>
        <f t="shared" si="5"/>
        <v>0</v>
      </c>
      <c r="AF46" s="51">
        <f t="shared" si="6"/>
        <v>0</v>
      </c>
      <c r="AG46" s="51">
        <f t="shared" si="7"/>
        <v>0</v>
      </c>
      <c r="AH46" s="51">
        <f t="shared" si="8"/>
        <v>0</v>
      </c>
      <c r="AI46" s="51">
        <f t="shared" si="9"/>
        <v>0</v>
      </c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0">
        <f t="shared" si="10"/>
        <v>0</v>
      </c>
      <c r="AW46" s="51"/>
      <c r="AX46" s="51"/>
      <c r="AY46" s="51"/>
      <c r="AZ46" s="51"/>
      <c r="BA46" s="50">
        <f t="shared" si="11"/>
        <v>0</v>
      </c>
      <c r="BB46" s="50">
        <f t="shared" si="12"/>
        <v>0</v>
      </c>
      <c r="BC46" s="50">
        <f t="shared" si="13"/>
        <v>0</v>
      </c>
      <c r="BD46" s="50">
        <f t="shared" si="14"/>
        <v>0</v>
      </c>
      <c r="BE46" s="50">
        <f t="shared" si="15"/>
        <v>0</v>
      </c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0">
        <f t="shared" si="112"/>
        <v>0</v>
      </c>
      <c r="BS46" s="50">
        <f t="shared" si="17"/>
        <v>0</v>
      </c>
      <c r="BT46" s="50">
        <f t="shared" si="18"/>
        <v>0</v>
      </c>
      <c r="BU46" s="50">
        <f t="shared" si="19"/>
        <v>0</v>
      </c>
      <c r="BV46" s="50">
        <f t="shared" si="20"/>
        <v>0</v>
      </c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>
        <f t="array" ref="CI46">BR46</f>
        <v>0</v>
      </c>
      <c r="CJ46" s="51">
        <f t="array" ref="CJ46">CI46</f>
        <v>0</v>
      </c>
      <c r="CK46" s="51">
        <f t="array" ref="CK46">CJ46</f>
        <v>0</v>
      </c>
      <c r="CL46" s="51">
        <f t="array" ref="CL46">CK46</f>
        <v>0</v>
      </c>
      <c r="CM46" s="41">
        <f t="shared" si="21"/>
        <v>0</v>
      </c>
      <c r="CN46" s="41">
        <f t="shared" si="22"/>
        <v>0</v>
      </c>
      <c r="CO46" s="41">
        <f t="shared" si="23"/>
        <v>0</v>
      </c>
      <c r="CP46" s="41">
        <f t="shared" si="24"/>
        <v>0</v>
      </c>
      <c r="CQ46" s="41">
        <f t="shared" si="25"/>
        <v>0</v>
      </c>
      <c r="CR46" s="51"/>
      <c r="CS46" s="51"/>
      <c r="CT46" s="51"/>
      <c r="CU46" s="51"/>
      <c r="CV46" s="51"/>
      <c r="CW46" s="51"/>
      <c r="CX46" s="51"/>
      <c r="CY46" s="51"/>
      <c r="CZ46" s="51"/>
      <c r="DA46" s="51"/>
      <c r="DB46" s="51"/>
      <c r="DC46" s="51"/>
      <c r="DD46" s="46">
        <f t="shared" si="26"/>
        <v>0</v>
      </c>
      <c r="DE46" s="46">
        <f t="shared" si="27"/>
        <v>0</v>
      </c>
      <c r="DF46" s="41">
        <f t="array" ref="DF46">CM46</f>
        <v>0</v>
      </c>
      <c r="DG46" s="41">
        <f t="array" ref="DG46">DF46</f>
        <v>0</v>
      </c>
      <c r="DH46" s="41">
        <f t="array" ref="DH46">DG46</f>
        <v>0</v>
      </c>
      <c r="DI46" s="41">
        <f t="array" ref="DI46">DH46</f>
        <v>0</v>
      </c>
      <c r="DJ46" s="41"/>
      <c r="DK46" s="41"/>
      <c r="DL46" s="41"/>
      <c r="DM46" s="41"/>
      <c r="DN46" s="41"/>
      <c r="DO46" s="41"/>
      <c r="DP46" s="41"/>
    </row>
    <row r="47" spans="1:122" ht="15" hidden="1" customHeight="1" x14ac:dyDescent="0.25">
      <c r="A47" s="47" t="b">
        <f t="shared" ref="A47" si="127">AND($A$19,TYPE_TRANSFER_FLUID="вода и пар")</f>
        <v>0</v>
      </c>
      <c r="D47" s="1" t="s">
        <v>166</v>
      </c>
      <c r="E47" s="1">
        <v>6</v>
      </c>
      <c r="G47" s="48" t="str">
        <f>G45&amp;".2"</f>
        <v>4.1.2.0.2.2.2</v>
      </c>
      <c r="H47" s="60" t="s">
        <v>165</v>
      </c>
      <c r="I47" s="60"/>
      <c r="J47" s="48" t="s">
        <v>155</v>
      </c>
      <c r="K47" s="51"/>
      <c r="L47" s="51"/>
      <c r="M47" s="51"/>
      <c r="N47" s="50">
        <f t="shared" si="0"/>
        <v>0</v>
      </c>
      <c r="O47" s="50">
        <f t="shared" si="1"/>
        <v>0</v>
      </c>
      <c r="P47" s="50">
        <f t="shared" si="2"/>
        <v>0</v>
      </c>
      <c r="Q47" s="50">
        <f t="shared" si="3"/>
        <v>0</v>
      </c>
      <c r="R47" s="50">
        <f t="shared" si="4"/>
        <v>0</v>
      </c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>
        <f t="shared" si="5"/>
        <v>0</v>
      </c>
      <c r="AF47" s="51">
        <f t="shared" si="6"/>
        <v>0</v>
      </c>
      <c r="AG47" s="51">
        <f t="shared" si="7"/>
        <v>0</v>
      </c>
      <c r="AH47" s="51">
        <f t="shared" si="8"/>
        <v>0</v>
      </c>
      <c r="AI47" s="51">
        <f t="shared" si="9"/>
        <v>0</v>
      </c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0">
        <f t="shared" si="10"/>
        <v>0</v>
      </c>
      <c r="AW47" s="51"/>
      <c r="AX47" s="51"/>
      <c r="AY47" s="51"/>
      <c r="AZ47" s="51"/>
      <c r="BA47" s="50">
        <f t="shared" si="11"/>
        <v>0</v>
      </c>
      <c r="BB47" s="50">
        <f t="shared" si="12"/>
        <v>0</v>
      </c>
      <c r="BC47" s="50">
        <f t="shared" si="13"/>
        <v>0</v>
      </c>
      <c r="BD47" s="50">
        <f t="shared" si="14"/>
        <v>0</v>
      </c>
      <c r="BE47" s="50">
        <f t="shared" si="15"/>
        <v>0</v>
      </c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0">
        <f t="shared" si="112"/>
        <v>0</v>
      </c>
      <c r="BS47" s="50">
        <f t="shared" si="17"/>
        <v>0</v>
      </c>
      <c r="BT47" s="50">
        <f t="shared" si="18"/>
        <v>0</v>
      </c>
      <c r="BU47" s="50">
        <f t="shared" si="19"/>
        <v>0</v>
      </c>
      <c r="BV47" s="50">
        <f t="shared" si="20"/>
        <v>0</v>
      </c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>
        <f t="array" ref="CI47">BR47</f>
        <v>0</v>
      </c>
      <c r="CJ47" s="51">
        <f t="array" ref="CJ47">CI47</f>
        <v>0</v>
      </c>
      <c r="CK47" s="51">
        <f t="array" ref="CK47">CJ47</f>
        <v>0</v>
      </c>
      <c r="CL47" s="51">
        <f t="array" ref="CL47">CK47</f>
        <v>0</v>
      </c>
      <c r="CM47" s="41">
        <f t="shared" si="21"/>
        <v>0</v>
      </c>
      <c r="CN47" s="41">
        <f t="shared" si="22"/>
        <v>0</v>
      </c>
      <c r="CO47" s="41">
        <f t="shared" si="23"/>
        <v>0</v>
      </c>
      <c r="CP47" s="41">
        <f t="shared" si="24"/>
        <v>0</v>
      </c>
      <c r="CQ47" s="41">
        <f t="shared" si="25"/>
        <v>0</v>
      </c>
      <c r="CR47" s="51"/>
      <c r="CS47" s="51"/>
      <c r="CT47" s="51"/>
      <c r="CU47" s="51"/>
      <c r="CV47" s="51"/>
      <c r="CW47" s="51"/>
      <c r="CX47" s="51"/>
      <c r="CY47" s="51"/>
      <c r="CZ47" s="51"/>
      <c r="DA47" s="51"/>
      <c r="DB47" s="51"/>
      <c r="DC47" s="51"/>
      <c r="DD47" s="46">
        <f t="shared" si="26"/>
        <v>0</v>
      </c>
      <c r="DE47" s="46">
        <f t="shared" si="27"/>
        <v>0</v>
      </c>
      <c r="DF47" s="41">
        <f t="array" ref="DF47">CM47</f>
        <v>0</v>
      </c>
      <c r="DG47" s="41">
        <f t="array" ref="DG47">DF47</f>
        <v>0</v>
      </c>
      <c r="DH47" s="41">
        <f t="array" ref="DH47">DG47</f>
        <v>0</v>
      </c>
      <c r="DI47" s="41">
        <f t="array" ref="DI47">DH47</f>
        <v>0</v>
      </c>
      <c r="DJ47" s="41"/>
      <c r="DK47" s="41"/>
      <c r="DL47" s="41"/>
      <c r="DM47" s="41"/>
      <c r="DN47" s="41"/>
      <c r="DO47" s="41"/>
      <c r="DP47" s="41"/>
    </row>
    <row r="48" spans="1:122" ht="15" hidden="1" customHeight="1" x14ac:dyDescent="0.25">
      <c r="A48" s="47" t="b">
        <f t="shared" ref="A48" si="128">AND($A$19,TYPE_TRANSFER_FLUID="вода и пар")</f>
        <v>0</v>
      </c>
      <c r="D48" s="1" t="s">
        <v>168</v>
      </c>
      <c r="E48" s="1">
        <v>7</v>
      </c>
      <c r="G48" s="48" t="str">
        <f>G45&amp;".3"</f>
        <v>4.1.2.0.2.2.3</v>
      </c>
      <c r="H48" s="60" t="s">
        <v>167</v>
      </c>
      <c r="I48" s="60"/>
      <c r="J48" s="48" t="s">
        <v>155</v>
      </c>
      <c r="K48" s="51"/>
      <c r="L48" s="51"/>
      <c r="M48" s="51"/>
      <c r="N48" s="50">
        <f t="shared" si="0"/>
        <v>0</v>
      </c>
      <c r="O48" s="50">
        <f t="shared" si="1"/>
        <v>0</v>
      </c>
      <c r="P48" s="50">
        <f t="shared" si="2"/>
        <v>0</v>
      </c>
      <c r="Q48" s="50">
        <f t="shared" si="3"/>
        <v>0</v>
      </c>
      <c r="R48" s="50">
        <f t="shared" si="4"/>
        <v>0</v>
      </c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>
        <f t="shared" si="5"/>
        <v>0</v>
      </c>
      <c r="AF48" s="51">
        <f t="shared" si="6"/>
        <v>0</v>
      </c>
      <c r="AG48" s="51">
        <f t="shared" si="7"/>
        <v>0</v>
      </c>
      <c r="AH48" s="51">
        <f t="shared" si="8"/>
        <v>0</v>
      </c>
      <c r="AI48" s="51">
        <f t="shared" si="9"/>
        <v>0</v>
      </c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0">
        <f t="shared" si="10"/>
        <v>0</v>
      </c>
      <c r="AW48" s="51"/>
      <c r="AX48" s="51"/>
      <c r="AY48" s="51"/>
      <c r="AZ48" s="51"/>
      <c r="BA48" s="50">
        <f t="shared" si="11"/>
        <v>0</v>
      </c>
      <c r="BB48" s="50">
        <f t="shared" si="12"/>
        <v>0</v>
      </c>
      <c r="BC48" s="50">
        <f t="shared" si="13"/>
        <v>0</v>
      </c>
      <c r="BD48" s="50">
        <f t="shared" si="14"/>
        <v>0</v>
      </c>
      <c r="BE48" s="50">
        <f t="shared" si="15"/>
        <v>0</v>
      </c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0">
        <f t="shared" si="112"/>
        <v>0</v>
      </c>
      <c r="BS48" s="50">
        <f t="shared" si="17"/>
        <v>0</v>
      </c>
      <c r="BT48" s="50">
        <f t="shared" si="18"/>
        <v>0</v>
      </c>
      <c r="BU48" s="50">
        <f t="shared" si="19"/>
        <v>0</v>
      </c>
      <c r="BV48" s="50">
        <f t="shared" si="20"/>
        <v>0</v>
      </c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>
        <f t="array" ref="CI48">BR48</f>
        <v>0</v>
      </c>
      <c r="CJ48" s="51">
        <f t="array" ref="CJ48">CI48</f>
        <v>0</v>
      </c>
      <c r="CK48" s="51">
        <f t="array" ref="CK48">CJ48</f>
        <v>0</v>
      </c>
      <c r="CL48" s="51">
        <f t="array" ref="CL48">CK48</f>
        <v>0</v>
      </c>
      <c r="CM48" s="41">
        <f t="shared" si="21"/>
        <v>0</v>
      </c>
      <c r="CN48" s="41">
        <f t="shared" si="22"/>
        <v>0</v>
      </c>
      <c r="CO48" s="41">
        <f t="shared" si="23"/>
        <v>0</v>
      </c>
      <c r="CP48" s="41">
        <f t="shared" si="24"/>
        <v>0</v>
      </c>
      <c r="CQ48" s="41">
        <f t="shared" si="25"/>
        <v>0</v>
      </c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46">
        <f t="shared" si="26"/>
        <v>0</v>
      </c>
      <c r="DE48" s="46">
        <f t="shared" si="27"/>
        <v>0</v>
      </c>
      <c r="DF48" s="41">
        <f t="array" ref="DF48">CM48</f>
        <v>0</v>
      </c>
      <c r="DG48" s="41">
        <f t="array" ref="DG48">DF48</f>
        <v>0</v>
      </c>
      <c r="DH48" s="41">
        <f t="array" ref="DH48">DG48</f>
        <v>0</v>
      </c>
      <c r="DI48" s="41">
        <f t="array" ref="DI48">DH48</f>
        <v>0</v>
      </c>
      <c r="DJ48" s="41"/>
      <c r="DK48" s="41"/>
      <c r="DL48" s="41"/>
      <c r="DM48" s="41"/>
      <c r="DN48" s="41"/>
      <c r="DO48" s="41"/>
      <c r="DP48" s="41"/>
    </row>
    <row r="49" spans="1:122" ht="15" hidden="1" customHeight="1" x14ac:dyDescent="0.25">
      <c r="A49" s="47" t="b">
        <f t="shared" ref="A49" si="129">AND($A$19,TYPE_TRANSFER_FLUID="вода и пар")</f>
        <v>0</v>
      </c>
      <c r="D49" s="1" t="s">
        <v>173</v>
      </c>
      <c r="E49" s="1">
        <v>8</v>
      </c>
      <c r="G49" s="48" t="str">
        <f>G45&amp;".4"</f>
        <v>4.1.2.0.2.2.4</v>
      </c>
      <c r="H49" s="60" t="s">
        <v>169</v>
      </c>
      <c r="I49" s="60"/>
      <c r="J49" s="48" t="s">
        <v>155</v>
      </c>
      <c r="K49" s="51"/>
      <c r="L49" s="51"/>
      <c r="M49" s="51"/>
      <c r="N49" s="50">
        <f t="shared" si="0"/>
        <v>0</v>
      </c>
      <c r="O49" s="50">
        <f t="shared" si="1"/>
        <v>0</v>
      </c>
      <c r="P49" s="50">
        <f t="shared" si="2"/>
        <v>0</v>
      </c>
      <c r="Q49" s="50">
        <f t="shared" si="3"/>
        <v>0</v>
      </c>
      <c r="R49" s="50">
        <f t="shared" si="4"/>
        <v>0</v>
      </c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>
        <f t="shared" si="5"/>
        <v>0</v>
      </c>
      <c r="AF49" s="51">
        <f t="shared" si="6"/>
        <v>0</v>
      </c>
      <c r="AG49" s="51">
        <f t="shared" si="7"/>
        <v>0</v>
      </c>
      <c r="AH49" s="51">
        <f t="shared" si="8"/>
        <v>0</v>
      </c>
      <c r="AI49" s="51">
        <f t="shared" si="9"/>
        <v>0</v>
      </c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0">
        <f t="shared" si="10"/>
        <v>0</v>
      </c>
      <c r="AW49" s="51"/>
      <c r="AX49" s="51"/>
      <c r="AY49" s="51"/>
      <c r="AZ49" s="51"/>
      <c r="BA49" s="50">
        <f t="shared" si="11"/>
        <v>0</v>
      </c>
      <c r="BB49" s="50">
        <f t="shared" si="12"/>
        <v>0</v>
      </c>
      <c r="BC49" s="50">
        <f t="shared" si="13"/>
        <v>0</v>
      </c>
      <c r="BD49" s="50">
        <f t="shared" si="14"/>
        <v>0</v>
      </c>
      <c r="BE49" s="50">
        <f t="shared" si="15"/>
        <v>0</v>
      </c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0">
        <f t="shared" si="112"/>
        <v>0</v>
      </c>
      <c r="BS49" s="50">
        <f t="shared" si="17"/>
        <v>0</v>
      </c>
      <c r="BT49" s="50">
        <f t="shared" si="18"/>
        <v>0</v>
      </c>
      <c r="BU49" s="50">
        <f t="shared" si="19"/>
        <v>0</v>
      </c>
      <c r="BV49" s="50">
        <f t="shared" si="20"/>
        <v>0</v>
      </c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>
        <f t="array" ref="CI49">BR49</f>
        <v>0</v>
      </c>
      <c r="CJ49" s="51">
        <f t="array" ref="CJ49">CI49</f>
        <v>0</v>
      </c>
      <c r="CK49" s="51">
        <f t="array" ref="CK49">CJ49</f>
        <v>0</v>
      </c>
      <c r="CL49" s="51">
        <f t="array" ref="CL49">CK49</f>
        <v>0</v>
      </c>
      <c r="CM49" s="41">
        <f t="shared" si="21"/>
        <v>0</v>
      </c>
      <c r="CN49" s="41">
        <f t="shared" si="22"/>
        <v>0</v>
      </c>
      <c r="CO49" s="41">
        <f t="shared" si="23"/>
        <v>0</v>
      </c>
      <c r="CP49" s="41">
        <f t="shared" si="24"/>
        <v>0</v>
      </c>
      <c r="CQ49" s="41">
        <f t="shared" si="25"/>
        <v>0</v>
      </c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46">
        <f t="shared" si="26"/>
        <v>0</v>
      </c>
      <c r="DE49" s="46">
        <f t="shared" si="27"/>
        <v>0</v>
      </c>
      <c r="DF49" s="41">
        <f t="array" ref="DF49">CM49</f>
        <v>0</v>
      </c>
      <c r="DG49" s="41">
        <f t="array" ref="DG49">DF49</f>
        <v>0</v>
      </c>
      <c r="DH49" s="41">
        <f t="array" ref="DH49">DG49</f>
        <v>0</v>
      </c>
      <c r="DI49" s="41">
        <f t="array" ref="DI49">DH49</f>
        <v>0</v>
      </c>
      <c r="DJ49" s="41"/>
      <c r="DK49" s="41"/>
      <c r="DL49" s="41"/>
      <c r="DM49" s="41"/>
      <c r="DN49" s="41"/>
      <c r="DO49" s="41"/>
      <c r="DP49" s="41"/>
    </row>
    <row r="50" spans="1:122" s="62" customFormat="1" ht="15" hidden="1" customHeight="1" x14ac:dyDescent="0.2">
      <c r="A50" s="33" t="b">
        <f t="array" ref="A50">$A$19</f>
        <v>0</v>
      </c>
      <c r="B50" s="8"/>
      <c r="C50" s="8"/>
      <c r="D50" s="8"/>
      <c r="E50" s="8"/>
      <c r="G50" s="54" t="s">
        <v>176</v>
      </c>
      <c r="H50" s="55" t="s">
        <v>177</v>
      </c>
      <c r="I50" s="49"/>
      <c r="J50" s="38" t="s">
        <v>155</v>
      </c>
      <c r="K50" s="45">
        <f>K52+K53</f>
        <v>0</v>
      </c>
      <c r="L50" s="45">
        <f>L52+L53</f>
        <v>0</v>
      </c>
      <c r="M50" s="45">
        <f>M52+M53</f>
        <v>0</v>
      </c>
      <c r="N50" s="45">
        <f t="shared" si="0"/>
        <v>0</v>
      </c>
      <c r="O50" s="45">
        <f t="shared" si="1"/>
        <v>0</v>
      </c>
      <c r="P50" s="45">
        <f t="shared" si="2"/>
        <v>0</v>
      </c>
      <c r="Q50" s="45">
        <f t="shared" si="3"/>
        <v>0</v>
      </c>
      <c r="R50" s="45">
        <f t="shared" si="4"/>
        <v>0</v>
      </c>
      <c r="S50" s="45">
        <f t="shared" ref="S50:AD50" si="130">S52+S53</f>
        <v>0</v>
      </c>
      <c r="T50" s="45">
        <f t="shared" si="130"/>
        <v>0</v>
      </c>
      <c r="U50" s="45">
        <f t="shared" si="130"/>
        <v>0</v>
      </c>
      <c r="V50" s="45">
        <f t="shared" si="130"/>
        <v>0</v>
      </c>
      <c r="W50" s="45">
        <f t="shared" si="130"/>
        <v>0</v>
      </c>
      <c r="X50" s="45">
        <f t="shared" si="130"/>
        <v>0</v>
      </c>
      <c r="Y50" s="45">
        <f t="shared" si="130"/>
        <v>0</v>
      </c>
      <c r="Z50" s="45">
        <f t="shared" si="130"/>
        <v>0</v>
      </c>
      <c r="AA50" s="45">
        <f t="shared" si="130"/>
        <v>0</v>
      </c>
      <c r="AB50" s="45">
        <f t="shared" si="130"/>
        <v>0</v>
      </c>
      <c r="AC50" s="45">
        <f t="shared" si="130"/>
        <v>0</v>
      </c>
      <c r="AD50" s="45">
        <f t="shared" si="130"/>
        <v>0</v>
      </c>
      <c r="AE50" s="41">
        <f t="shared" si="5"/>
        <v>0</v>
      </c>
      <c r="AF50" s="41">
        <f t="shared" si="6"/>
        <v>0</v>
      </c>
      <c r="AG50" s="41">
        <f t="shared" si="7"/>
        <v>0</v>
      </c>
      <c r="AH50" s="41">
        <f t="shared" si="8"/>
        <v>0</v>
      </c>
      <c r="AI50" s="41">
        <f t="shared" si="9"/>
        <v>0</v>
      </c>
      <c r="AJ50" s="41">
        <f t="shared" ref="AJ50:AU50" si="131">AJ52+AJ53</f>
        <v>0</v>
      </c>
      <c r="AK50" s="41">
        <f t="shared" si="131"/>
        <v>0</v>
      </c>
      <c r="AL50" s="41">
        <f t="shared" si="131"/>
        <v>0</v>
      </c>
      <c r="AM50" s="41">
        <f t="shared" si="131"/>
        <v>0</v>
      </c>
      <c r="AN50" s="41">
        <f t="shared" si="131"/>
        <v>0</v>
      </c>
      <c r="AO50" s="41">
        <f t="shared" si="131"/>
        <v>0</v>
      </c>
      <c r="AP50" s="41">
        <f t="shared" si="131"/>
        <v>0</v>
      </c>
      <c r="AQ50" s="41">
        <f t="shared" si="131"/>
        <v>0</v>
      </c>
      <c r="AR50" s="41">
        <f t="shared" si="131"/>
        <v>0</v>
      </c>
      <c r="AS50" s="41">
        <f t="shared" si="131"/>
        <v>0</v>
      </c>
      <c r="AT50" s="41">
        <f t="shared" si="131"/>
        <v>0</v>
      </c>
      <c r="AU50" s="41">
        <f t="shared" si="131"/>
        <v>0</v>
      </c>
      <c r="AV50" s="45">
        <f t="shared" si="10"/>
        <v>0</v>
      </c>
      <c r="AW50" s="45">
        <f>AW52+AW53</f>
        <v>0</v>
      </c>
      <c r="AX50" s="45">
        <f>AX52+AX53</f>
        <v>0</v>
      </c>
      <c r="AY50" s="45">
        <f>AY52+AY53</f>
        <v>0</v>
      </c>
      <c r="AZ50" s="45">
        <f>AZ52+AZ53</f>
        <v>0</v>
      </c>
      <c r="BA50" s="45">
        <f t="shared" si="11"/>
        <v>0</v>
      </c>
      <c r="BB50" s="45">
        <f t="shared" si="12"/>
        <v>0</v>
      </c>
      <c r="BC50" s="45">
        <f t="shared" si="13"/>
        <v>0</v>
      </c>
      <c r="BD50" s="45">
        <f t="shared" si="14"/>
        <v>0</v>
      </c>
      <c r="BE50" s="45">
        <f t="shared" si="15"/>
        <v>0</v>
      </c>
      <c r="BF50" s="45">
        <f t="shared" ref="BF50:BQ50" si="132">BF52+BF53</f>
        <v>0</v>
      </c>
      <c r="BG50" s="45">
        <f t="shared" si="132"/>
        <v>0</v>
      </c>
      <c r="BH50" s="45">
        <f t="shared" si="132"/>
        <v>0</v>
      </c>
      <c r="BI50" s="45">
        <f t="shared" si="132"/>
        <v>0</v>
      </c>
      <c r="BJ50" s="45">
        <f t="shared" si="132"/>
        <v>0</v>
      </c>
      <c r="BK50" s="45">
        <f t="shared" si="132"/>
        <v>0</v>
      </c>
      <c r="BL50" s="45">
        <f t="shared" si="132"/>
        <v>0</v>
      </c>
      <c r="BM50" s="45">
        <f t="shared" si="132"/>
        <v>0</v>
      </c>
      <c r="BN50" s="45">
        <f t="shared" si="132"/>
        <v>0</v>
      </c>
      <c r="BO50" s="45">
        <f t="shared" si="132"/>
        <v>0</v>
      </c>
      <c r="BP50" s="45">
        <f t="shared" si="132"/>
        <v>0</v>
      </c>
      <c r="BQ50" s="45">
        <f t="shared" si="132"/>
        <v>0</v>
      </c>
      <c r="BR50" s="45">
        <f t="shared" si="112"/>
        <v>0</v>
      </c>
      <c r="BS50" s="45">
        <f t="shared" si="17"/>
        <v>0</v>
      </c>
      <c r="BT50" s="45">
        <f t="shared" si="18"/>
        <v>0</v>
      </c>
      <c r="BU50" s="45">
        <f t="shared" si="19"/>
        <v>0</v>
      </c>
      <c r="BV50" s="45">
        <f t="shared" si="20"/>
        <v>0</v>
      </c>
      <c r="BW50" s="45">
        <f t="shared" ref="BW50:CH50" si="133">BW52+BW53</f>
        <v>0</v>
      </c>
      <c r="BX50" s="45">
        <f t="shared" si="133"/>
        <v>0</v>
      </c>
      <c r="BY50" s="45">
        <f t="shared" si="133"/>
        <v>0</v>
      </c>
      <c r="BZ50" s="45">
        <f t="shared" si="133"/>
        <v>0</v>
      </c>
      <c r="CA50" s="45">
        <f t="shared" si="133"/>
        <v>0</v>
      </c>
      <c r="CB50" s="45">
        <f t="shared" si="133"/>
        <v>0</v>
      </c>
      <c r="CC50" s="45">
        <f t="shared" si="133"/>
        <v>0</v>
      </c>
      <c r="CD50" s="45">
        <f t="shared" si="133"/>
        <v>0</v>
      </c>
      <c r="CE50" s="45">
        <f t="shared" si="133"/>
        <v>0</v>
      </c>
      <c r="CF50" s="45">
        <f t="shared" si="133"/>
        <v>0</v>
      </c>
      <c r="CG50" s="45">
        <f t="shared" si="133"/>
        <v>0</v>
      </c>
      <c r="CH50" s="45">
        <f t="shared" si="133"/>
        <v>0</v>
      </c>
      <c r="CI50" s="45">
        <f t="array" ref="CI50">BR50</f>
        <v>0</v>
      </c>
      <c r="CJ50" s="45">
        <f t="array" ref="CJ50">CI50</f>
        <v>0</v>
      </c>
      <c r="CK50" s="45">
        <f t="array" ref="CK50">CJ50</f>
        <v>0</v>
      </c>
      <c r="CL50" s="45">
        <f t="array" ref="CL50">CK50</f>
        <v>0</v>
      </c>
      <c r="CM50" s="41">
        <f t="shared" si="21"/>
        <v>0</v>
      </c>
      <c r="CN50" s="41">
        <f t="shared" si="22"/>
        <v>0</v>
      </c>
      <c r="CO50" s="41">
        <f t="shared" si="23"/>
        <v>0</v>
      </c>
      <c r="CP50" s="41">
        <f t="shared" si="24"/>
        <v>0</v>
      </c>
      <c r="CQ50" s="41">
        <f t="shared" si="25"/>
        <v>0</v>
      </c>
      <c r="CR50" s="41">
        <f t="shared" ref="CR50:DC50" si="134">CR52+CR53</f>
        <v>0</v>
      </c>
      <c r="CS50" s="41">
        <f t="shared" si="134"/>
        <v>0</v>
      </c>
      <c r="CT50" s="41">
        <f t="shared" si="134"/>
        <v>0</v>
      </c>
      <c r="CU50" s="41">
        <f t="shared" si="134"/>
        <v>0</v>
      </c>
      <c r="CV50" s="41">
        <f t="shared" si="134"/>
        <v>0</v>
      </c>
      <c r="CW50" s="41">
        <f t="shared" si="134"/>
        <v>0</v>
      </c>
      <c r="CX50" s="41">
        <f t="shared" si="134"/>
        <v>0</v>
      </c>
      <c r="CY50" s="41">
        <f t="shared" si="134"/>
        <v>0</v>
      </c>
      <c r="CZ50" s="41">
        <f t="shared" si="134"/>
        <v>0</v>
      </c>
      <c r="DA50" s="41">
        <f t="shared" si="134"/>
        <v>0</v>
      </c>
      <c r="DB50" s="41">
        <f t="shared" si="134"/>
        <v>0</v>
      </c>
      <c r="DC50" s="41">
        <f t="shared" si="134"/>
        <v>0</v>
      </c>
      <c r="DD50" s="46">
        <f t="shared" si="26"/>
        <v>0</v>
      </c>
      <c r="DE50" s="46">
        <f t="shared" si="27"/>
        <v>0</v>
      </c>
      <c r="DF50" s="41">
        <f t="array" ref="DF50">CM50</f>
        <v>0</v>
      </c>
      <c r="DG50" s="41">
        <f t="array" ref="DG50">DF50</f>
        <v>0</v>
      </c>
      <c r="DH50" s="41">
        <f t="array" ref="DH50">DG50</f>
        <v>0</v>
      </c>
      <c r="DI50" s="41">
        <f t="array" ref="DI50">DH50</f>
        <v>0</v>
      </c>
      <c r="DJ50" s="41"/>
      <c r="DK50" s="41"/>
      <c r="DL50" s="41"/>
      <c r="DM50" s="41"/>
      <c r="DN50" s="41"/>
      <c r="DO50" s="41"/>
      <c r="DP50" s="41"/>
      <c r="DR50" s="63"/>
    </row>
    <row r="51" spans="1:122" ht="18" hidden="1" customHeight="1" x14ac:dyDescent="0.25">
      <c r="A51" s="47" t="b">
        <f>FALSE</f>
        <v>0</v>
      </c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</row>
    <row r="52" spans="1:122" ht="15" hidden="1" customHeight="1" x14ac:dyDescent="0.25">
      <c r="A52" s="47" t="b">
        <f t="array" ref="A52">$A$19</f>
        <v>0</v>
      </c>
      <c r="D52" s="1" t="s">
        <v>159</v>
      </c>
      <c r="E52" s="1">
        <v>1</v>
      </c>
      <c r="G52" s="66" t="s">
        <v>56</v>
      </c>
      <c r="H52" s="58" t="s">
        <v>159</v>
      </c>
      <c r="I52" s="58"/>
      <c r="J52" s="48" t="s">
        <v>155</v>
      </c>
      <c r="K52" s="50">
        <f>SUMIF($E$60:$E$63,$E52,K$60:K$63)</f>
        <v>0</v>
      </c>
      <c r="L52" s="50">
        <f>SUMIF($E$60:$E$63,$E52,L$60:L$63)</f>
        <v>0</v>
      </c>
      <c r="M52" s="50">
        <f>SUMIF($E$60:$E$63,$E52,M$60:M$63)</f>
        <v>0</v>
      </c>
      <c r="N52" s="50">
        <f t="shared" ref="N52:N59" si="135">SUM(O52:R52)</f>
        <v>0</v>
      </c>
      <c r="O52" s="50">
        <f t="shared" ref="O52:O59" si="136">SUM(S52:U52)</f>
        <v>0</v>
      </c>
      <c r="P52" s="50">
        <f t="shared" ref="P52:P59" si="137">SUM(V52:X52)</f>
        <v>0</v>
      </c>
      <c r="Q52" s="50">
        <f t="shared" ref="Q52:Q59" si="138">SUM(Y52:AA52)</f>
        <v>0</v>
      </c>
      <c r="R52" s="50">
        <f t="shared" ref="R52:R59" si="139">SUM(AB52:AD52)</f>
        <v>0</v>
      </c>
      <c r="S52" s="50">
        <f t="shared" ref="S52:AD52" si="140">SUMIF($E$60:$E$63,$E52,S$60:S$63)</f>
        <v>0</v>
      </c>
      <c r="T52" s="50">
        <f t="shared" si="140"/>
        <v>0</v>
      </c>
      <c r="U52" s="50">
        <f t="shared" si="140"/>
        <v>0</v>
      </c>
      <c r="V52" s="50">
        <f t="shared" si="140"/>
        <v>0</v>
      </c>
      <c r="W52" s="50">
        <f t="shared" si="140"/>
        <v>0</v>
      </c>
      <c r="X52" s="50">
        <f t="shared" si="140"/>
        <v>0</v>
      </c>
      <c r="Y52" s="50">
        <f t="shared" si="140"/>
        <v>0</v>
      </c>
      <c r="Z52" s="50">
        <f t="shared" si="140"/>
        <v>0</v>
      </c>
      <c r="AA52" s="50">
        <f t="shared" si="140"/>
        <v>0</v>
      </c>
      <c r="AB52" s="50">
        <f t="shared" si="140"/>
        <v>0</v>
      </c>
      <c r="AC52" s="50">
        <f t="shared" si="140"/>
        <v>0</v>
      </c>
      <c r="AD52" s="50">
        <f t="shared" si="140"/>
        <v>0</v>
      </c>
      <c r="AE52" s="51">
        <f t="shared" ref="AE52:AE59" si="141">SUM(AF52:AI52)</f>
        <v>0</v>
      </c>
      <c r="AF52" s="51">
        <f t="shared" ref="AF52:AF59" si="142">SUM(AJ52:AL52)</f>
        <v>0</v>
      </c>
      <c r="AG52" s="51">
        <f t="shared" ref="AG52:AG59" si="143">SUM(AM52:AO52)</f>
        <v>0</v>
      </c>
      <c r="AH52" s="51">
        <f t="shared" ref="AH52:AH59" si="144">SUM(AP52:AR52)</f>
        <v>0</v>
      </c>
      <c r="AI52" s="51">
        <f t="shared" ref="AI52:AI59" si="145">SUM(AS52:AU52)</f>
        <v>0</v>
      </c>
      <c r="AJ52" s="51">
        <f t="shared" ref="AJ52:AU52" si="146">SUMIF($E$60:$E$63,$E52,AJ$60:AJ$63)</f>
        <v>0</v>
      </c>
      <c r="AK52" s="51">
        <f t="shared" si="146"/>
        <v>0</v>
      </c>
      <c r="AL52" s="51">
        <f t="shared" si="146"/>
        <v>0</v>
      </c>
      <c r="AM52" s="51">
        <f t="shared" si="146"/>
        <v>0</v>
      </c>
      <c r="AN52" s="51">
        <f t="shared" si="146"/>
        <v>0</v>
      </c>
      <c r="AO52" s="51">
        <f t="shared" si="146"/>
        <v>0</v>
      </c>
      <c r="AP52" s="51">
        <f t="shared" si="146"/>
        <v>0</v>
      </c>
      <c r="AQ52" s="51">
        <f t="shared" si="146"/>
        <v>0</v>
      </c>
      <c r="AR52" s="51">
        <f t="shared" si="146"/>
        <v>0</v>
      </c>
      <c r="AS52" s="51">
        <f t="shared" si="146"/>
        <v>0</v>
      </c>
      <c r="AT52" s="51">
        <f t="shared" si="146"/>
        <v>0</v>
      </c>
      <c r="AU52" s="51">
        <f t="shared" si="146"/>
        <v>0</v>
      </c>
      <c r="AV52" s="50">
        <f t="shared" ref="AV52:AV59" si="147">SUM(AW52:AZ52)</f>
        <v>0</v>
      </c>
      <c r="AW52" s="50">
        <f>SUMIF($E$60:$E$63,$E52,AW$60:AW$63)</f>
        <v>0</v>
      </c>
      <c r="AX52" s="50">
        <f>SUMIF($E$60:$E$63,$E52,AX$60:AX$63)</f>
        <v>0</v>
      </c>
      <c r="AY52" s="50">
        <f>SUMIF($E$60:$E$63,$E52,AY$60:AY$63)</f>
        <v>0</v>
      </c>
      <c r="AZ52" s="50">
        <f>SUMIF($E$60:$E$63,$E52,AZ$60:AZ$63)</f>
        <v>0</v>
      </c>
      <c r="BA52" s="50">
        <f t="shared" ref="BA52:BA59" si="148">SUM(BB52:BE52)</f>
        <v>0</v>
      </c>
      <c r="BB52" s="50">
        <f t="shared" ref="BB52:BB59" si="149">SUM(BF52:BH52)</f>
        <v>0</v>
      </c>
      <c r="BC52" s="50">
        <f t="shared" ref="BC52:BC59" si="150">SUM(BI52:BK52)</f>
        <v>0</v>
      </c>
      <c r="BD52" s="50">
        <f t="shared" ref="BD52:BD59" si="151">SUM(BL52:BN52)</f>
        <v>0</v>
      </c>
      <c r="BE52" s="50">
        <f t="shared" ref="BE52:BE59" si="152">SUM(BO52:BQ52)</f>
        <v>0</v>
      </c>
      <c r="BF52" s="50">
        <f t="shared" ref="BF52:BQ52" si="153">SUMIF($E$60:$E$63,$E52,BF$60:BF$63)</f>
        <v>0</v>
      </c>
      <c r="BG52" s="50">
        <f t="shared" si="153"/>
        <v>0</v>
      </c>
      <c r="BH52" s="50">
        <f t="shared" si="153"/>
        <v>0</v>
      </c>
      <c r="BI52" s="50">
        <f t="shared" si="153"/>
        <v>0</v>
      </c>
      <c r="BJ52" s="50">
        <f t="shared" si="153"/>
        <v>0</v>
      </c>
      <c r="BK52" s="50">
        <f t="shared" si="153"/>
        <v>0</v>
      </c>
      <c r="BL52" s="50">
        <f t="shared" si="153"/>
        <v>0</v>
      </c>
      <c r="BM52" s="50">
        <f t="shared" si="153"/>
        <v>0</v>
      </c>
      <c r="BN52" s="50">
        <f t="shared" si="153"/>
        <v>0</v>
      </c>
      <c r="BO52" s="50">
        <f t="shared" si="153"/>
        <v>0</v>
      </c>
      <c r="BP52" s="50">
        <f t="shared" si="153"/>
        <v>0</v>
      </c>
      <c r="BQ52" s="50">
        <f t="shared" si="153"/>
        <v>0</v>
      </c>
      <c r="BR52" s="50">
        <f t="shared" ref="BR52:BR59" si="154">SUM(BS52:BV52)</f>
        <v>0</v>
      </c>
      <c r="BS52" s="50">
        <f t="shared" ref="BS52:BS59" si="155">SUM(BW52:BY52)</f>
        <v>0</v>
      </c>
      <c r="BT52" s="50">
        <f t="shared" ref="BT52:BT59" si="156">SUM(BZ52:CB52)</f>
        <v>0</v>
      </c>
      <c r="BU52" s="50">
        <f t="shared" ref="BU52:BU59" si="157">SUM(CC52:CE52)</f>
        <v>0</v>
      </c>
      <c r="BV52" s="50">
        <f t="shared" ref="BV52:BV59" si="158">SUM(CF52:CH52)</f>
        <v>0</v>
      </c>
      <c r="BW52" s="50">
        <f t="shared" ref="BW52:CH52" si="159">SUMIF($E$60:$E$63,$E52,BW$60:BW$63)</f>
        <v>0</v>
      </c>
      <c r="BX52" s="50">
        <f t="shared" si="159"/>
        <v>0</v>
      </c>
      <c r="BY52" s="50">
        <f t="shared" si="159"/>
        <v>0</v>
      </c>
      <c r="BZ52" s="50">
        <f t="shared" si="159"/>
        <v>0</v>
      </c>
      <c r="CA52" s="50">
        <f t="shared" si="159"/>
        <v>0</v>
      </c>
      <c r="CB52" s="50">
        <f t="shared" si="159"/>
        <v>0</v>
      </c>
      <c r="CC52" s="50">
        <f t="shared" si="159"/>
        <v>0</v>
      </c>
      <c r="CD52" s="50">
        <f t="shared" si="159"/>
        <v>0</v>
      </c>
      <c r="CE52" s="50">
        <f t="shared" si="159"/>
        <v>0</v>
      </c>
      <c r="CF52" s="50">
        <f t="shared" si="159"/>
        <v>0</v>
      </c>
      <c r="CG52" s="50">
        <f t="shared" si="159"/>
        <v>0</v>
      </c>
      <c r="CH52" s="50">
        <f t="shared" si="159"/>
        <v>0</v>
      </c>
      <c r="CI52" s="50">
        <f t="array" ref="CI52">BR52</f>
        <v>0</v>
      </c>
      <c r="CJ52" s="50">
        <f t="array" ref="CJ52">CI52</f>
        <v>0</v>
      </c>
      <c r="CK52" s="50">
        <f t="array" ref="CK52">CJ52</f>
        <v>0</v>
      </c>
      <c r="CL52" s="50">
        <f t="array" ref="CL52">CK52</f>
        <v>0</v>
      </c>
      <c r="CM52" s="41">
        <f t="shared" ref="CM52:CM59" si="160">SUM(CN52:CQ52)</f>
        <v>0</v>
      </c>
      <c r="CN52" s="41">
        <f t="shared" ref="CN52:CN59" si="161">SUM(CR52:CT52)</f>
        <v>0</v>
      </c>
      <c r="CO52" s="41">
        <f t="shared" ref="CO52:CO59" si="162">SUM(CU52:CW52)</f>
        <v>0</v>
      </c>
      <c r="CP52" s="41">
        <f t="shared" ref="CP52:CP59" si="163">SUM(CX52:CZ52)</f>
        <v>0</v>
      </c>
      <c r="CQ52" s="41">
        <f t="shared" ref="CQ52:CQ59" si="164">SUM(DA52:DC52)</f>
        <v>0</v>
      </c>
      <c r="CR52" s="51">
        <f t="shared" ref="CR52:DC52" si="165">SUMIF($E$60:$E$63,$E52,CR$60:CR$63)</f>
        <v>0</v>
      </c>
      <c r="CS52" s="51">
        <f t="shared" si="165"/>
        <v>0</v>
      </c>
      <c r="CT52" s="51">
        <f t="shared" si="165"/>
        <v>0</v>
      </c>
      <c r="CU52" s="51">
        <f t="shared" si="165"/>
        <v>0</v>
      </c>
      <c r="CV52" s="51">
        <f t="shared" si="165"/>
        <v>0</v>
      </c>
      <c r="CW52" s="51">
        <f t="shared" si="165"/>
        <v>0</v>
      </c>
      <c r="CX52" s="51">
        <f t="shared" si="165"/>
        <v>0</v>
      </c>
      <c r="CY52" s="51">
        <f t="shared" si="165"/>
        <v>0</v>
      </c>
      <c r="CZ52" s="51">
        <f t="shared" si="165"/>
        <v>0</v>
      </c>
      <c r="DA52" s="51">
        <f t="shared" si="165"/>
        <v>0</v>
      </c>
      <c r="DB52" s="51">
        <f t="shared" si="165"/>
        <v>0</v>
      </c>
      <c r="DC52" s="51">
        <f t="shared" si="165"/>
        <v>0</v>
      </c>
      <c r="DD52" s="46">
        <f t="shared" ref="DD52:DD59" si="166">IF(AV52=0,0,CM52/AV52%)</f>
        <v>0</v>
      </c>
      <c r="DE52" s="46">
        <f t="shared" ref="DE52:DE59" si="167">CM52-BR52</f>
        <v>0</v>
      </c>
      <c r="DF52" s="41">
        <f t="array" ref="DF52">CM52</f>
        <v>0</v>
      </c>
      <c r="DG52" s="41">
        <f t="array" ref="DG52">DF52</f>
        <v>0</v>
      </c>
      <c r="DH52" s="41">
        <f t="array" ref="DH52">DG52</f>
        <v>0</v>
      </c>
      <c r="DI52" s="41">
        <f t="array" ref="DI52">DH52</f>
        <v>0</v>
      </c>
      <c r="DJ52" s="41"/>
      <c r="DK52" s="41"/>
      <c r="DL52" s="41"/>
      <c r="DM52" s="41"/>
      <c r="DN52" s="41"/>
      <c r="DO52" s="41"/>
      <c r="DP52" s="41"/>
    </row>
    <row r="53" spans="1:122" ht="15" hidden="1" customHeight="1" x14ac:dyDescent="0.25">
      <c r="A53" s="47" t="b">
        <f t="shared" ref="A53" si="168">AND($A$19,TYPE_TRANSFER_FLUID="вода и пар")</f>
        <v>0</v>
      </c>
      <c r="E53" s="1">
        <v>2</v>
      </c>
      <c r="G53" s="66" t="s">
        <v>178</v>
      </c>
      <c r="H53" s="58" t="s">
        <v>160</v>
      </c>
      <c r="I53" s="58"/>
      <c r="J53" s="48" t="s">
        <v>155</v>
      </c>
      <c r="K53" s="50">
        <f>SUM(K54:K55)</f>
        <v>0</v>
      </c>
      <c r="L53" s="50">
        <f>SUM(L54:L55)</f>
        <v>0</v>
      </c>
      <c r="M53" s="50">
        <f>SUM(M54:M55)</f>
        <v>0</v>
      </c>
      <c r="N53" s="50">
        <f t="shared" si="135"/>
        <v>0</v>
      </c>
      <c r="O53" s="50">
        <f t="shared" si="136"/>
        <v>0</v>
      </c>
      <c r="P53" s="50">
        <f t="shared" si="137"/>
        <v>0</v>
      </c>
      <c r="Q53" s="50">
        <f t="shared" si="138"/>
        <v>0</v>
      </c>
      <c r="R53" s="50">
        <f t="shared" si="139"/>
        <v>0</v>
      </c>
      <c r="S53" s="50">
        <f t="shared" ref="S53:AD53" si="169">SUM(S54:S55)</f>
        <v>0</v>
      </c>
      <c r="T53" s="50">
        <f t="shared" si="169"/>
        <v>0</v>
      </c>
      <c r="U53" s="50">
        <f t="shared" si="169"/>
        <v>0</v>
      </c>
      <c r="V53" s="50">
        <f t="shared" si="169"/>
        <v>0</v>
      </c>
      <c r="W53" s="50">
        <f t="shared" si="169"/>
        <v>0</v>
      </c>
      <c r="X53" s="50">
        <f t="shared" si="169"/>
        <v>0</v>
      </c>
      <c r="Y53" s="50">
        <f t="shared" si="169"/>
        <v>0</v>
      </c>
      <c r="Z53" s="50">
        <f t="shared" si="169"/>
        <v>0</v>
      </c>
      <c r="AA53" s="50">
        <f t="shared" si="169"/>
        <v>0</v>
      </c>
      <c r="AB53" s="50">
        <f t="shared" si="169"/>
        <v>0</v>
      </c>
      <c r="AC53" s="50">
        <f t="shared" si="169"/>
        <v>0</v>
      </c>
      <c r="AD53" s="50">
        <f t="shared" si="169"/>
        <v>0</v>
      </c>
      <c r="AE53" s="51">
        <f t="shared" si="141"/>
        <v>0</v>
      </c>
      <c r="AF53" s="51">
        <f t="shared" si="142"/>
        <v>0</v>
      </c>
      <c r="AG53" s="51">
        <f t="shared" si="143"/>
        <v>0</v>
      </c>
      <c r="AH53" s="51">
        <f t="shared" si="144"/>
        <v>0</v>
      </c>
      <c r="AI53" s="51">
        <f t="shared" si="145"/>
        <v>0</v>
      </c>
      <c r="AJ53" s="51">
        <f t="shared" ref="AJ53:AU53" si="170">SUM(AJ54:AJ55)</f>
        <v>0</v>
      </c>
      <c r="AK53" s="51">
        <f t="shared" si="170"/>
        <v>0</v>
      </c>
      <c r="AL53" s="51">
        <f t="shared" si="170"/>
        <v>0</v>
      </c>
      <c r="AM53" s="51">
        <f t="shared" si="170"/>
        <v>0</v>
      </c>
      <c r="AN53" s="51">
        <f t="shared" si="170"/>
        <v>0</v>
      </c>
      <c r="AO53" s="51">
        <f t="shared" si="170"/>
        <v>0</v>
      </c>
      <c r="AP53" s="51">
        <f t="shared" si="170"/>
        <v>0</v>
      </c>
      <c r="AQ53" s="51">
        <f t="shared" si="170"/>
        <v>0</v>
      </c>
      <c r="AR53" s="51">
        <f t="shared" si="170"/>
        <v>0</v>
      </c>
      <c r="AS53" s="51">
        <f t="shared" si="170"/>
        <v>0</v>
      </c>
      <c r="AT53" s="51">
        <f t="shared" si="170"/>
        <v>0</v>
      </c>
      <c r="AU53" s="51">
        <f t="shared" si="170"/>
        <v>0</v>
      </c>
      <c r="AV53" s="50">
        <f t="shared" si="147"/>
        <v>0</v>
      </c>
      <c r="AW53" s="50">
        <f>SUM(AW54:AW55)</f>
        <v>0</v>
      </c>
      <c r="AX53" s="50">
        <f>SUM(AX54:AX55)</f>
        <v>0</v>
      </c>
      <c r="AY53" s="50">
        <f>SUM(AY54:AY55)</f>
        <v>0</v>
      </c>
      <c r="AZ53" s="50">
        <f>SUM(AZ54:AZ55)</f>
        <v>0</v>
      </c>
      <c r="BA53" s="50">
        <f t="shared" si="148"/>
        <v>0</v>
      </c>
      <c r="BB53" s="50">
        <f t="shared" si="149"/>
        <v>0</v>
      </c>
      <c r="BC53" s="50">
        <f t="shared" si="150"/>
        <v>0</v>
      </c>
      <c r="BD53" s="50">
        <f t="shared" si="151"/>
        <v>0</v>
      </c>
      <c r="BE53" s="50">
        <f t="shared" si="152"/>
        <v>0</v>
      </c>
      <c r="BF53" s="50">
        <f t="shared" ref="BF53:BQ53" si="171">SUM(BF54:BF55)</f>
        <v>0</v>
      </c>
      <c r="BG53" s="50">
        <f t="shared" si="171"/>
        <v>0</v>
      </c>
      <c r="BH53" s="50">
        <f t="shared" si="171"/>
        <v>0</v>
      </c>
      <c r="BI53" s="50">
        <f t="shared" si="171"/>
        <v>0</v>
      </c>
      <c r="BJ53" s="50">
        <f t="shared" si="171"/>
        <v>0</v>
      </c>
      <c r="BK53" s="50">
        <f t="shared" si="171"/>
        <v>0</v>
      </c>
      <c r="BL53" s="50">
        <f t="shared" si="171"/>
        <v>0</v>
      </c>
      <c r="BM53" s="50">
        <f t="shared" si="171"/>
        <v>0</v>
      </c>
      <c r="BN53" s="50">
        <f t="shared" si="171"/>
        <v>0</v>
      </c>
      <c r="BO53" s="50">
        <f t="shared" si="171"/>
        <v>0</v>
      </c>
      <c r="BP53" s="50">
        <f t="shared" si="171"/>
        <v>0</v>
      </c>
      <c r="BQ53" s="50">
        <f t="shared" si="171"/>
        <v>0</v>
      </c>
      <c r="BR53" s="50">
        <f t="shared" si="154"/>
        <v>0</v>
      </c>
      <c r="BS53" s="50">
        <f t="shared" si="155"/>
        <v>0</v>
      </c>
      <c r="BT53" s="50">
        <f t="shared" si="156"/>
        <v>0</v>
      </c>
      <c r="BU53" s="50">
        <f t="shared" si="157"/>
        <v>0</v>
      </c>
      <c r="BV53" s="50">
        <f t="shared" si="158"/>
        <v>0</v>
      </c>
      <c r="BW53" s="50">
        <f t="shared" ref="BW53:CH53" si="172">SUM(BW54:BW55)</f>
        <v>0</v>
      </c>
      <c r="BX53" s="50">
        <f t="shared" si="172"/>
        <v>0</v>
      </c>
      <c r="BY53" s="50">
        <f t="shared" si="172"/>
        <v>0</v>
      </c>
      <c r="BZ53" s="50">
        <f t="shared" si="172"/>
        <v>0</v>
      </c>
      <c r="CA53" s="50">
        <f t="shared" si="172"/>
        <v>0</v>
      </c>
      <c r="CB53" s="50">
        <f t="shared" si="172"/>
        <v>0</v>
      </c>
      <c r="CC53" s="50">
        <f t="shared" si="172"/>
        <v>0</v>
      </c>
      <c r="CD53" s="50">
        <f t="shared" si="172"/>
        <v>0</v>
      </c>
      <c r="CE53" s="50">
        <f t="shared" si="172"/>
        <v>0</v>
      </c>
      <c r="CF53" s="50">
        <f t="shared" si="172"/>
        <v>0</v>
      </c>
      <c r="CG53" s="50">
        <f t="shared" si="172"/>
        <v>0</v>
      </c>
      <c r="CH53" s="50">
        <f t="shared" si="172"/>
        <v>0</v>
      </c>
      <c r="CI53" s="50">
        <f t="array" ref="CI53">BR53</f>
        <v>0</v>
      </c>
      <c r="CJ53" s="50">
        <f t="array" ref="CJ53">CI53</f>
        <v>0</v>
      </c>
      <c r="CK53" s="50">
        <f t="array" ref="CK53">CJ53</f>
        <v>0</v>
      </c>
      <c r="CL53" s="50">
        <f t="array" ref="CL53">CK53</f>
        <v>0</v>
      </c>
      <c r="CM53" s="41">
        <f t="shared" si="160"/>
        <v>0</v>
      </c>
      <c r="CN53" s="41">
        <f t="shared" si="161"/>
        <v>0</v>
      </c>
      <c r="CO53" s="41">
        <f t="shared" si="162"/>
        <v>0</v>
      </c>
      <c r="CP53" s="41">
        <f t="shared" si="163"/>
        <v>0</v>
      </c>
      <c r="CQ53" s="41">
        <f t="shared" si="164"/>
        <v>0</v>
      </c>
      <c r="CR53" s="51">
        <f t="shared" ref="CR53:DC53" si="173">SUM(CR54:CR55)</f>
        <v>0</v>
      </c>
      <c r="CS53" s="51">
        <f t="shared" si="173"/>
        <v>0</v>
      </c>
      <c r="CT53" s="51">
        <f t="shared" si="173"/>
        <v>0</v>
      </c>
      <c r="CU53" s="51">
        <f t="shared" si="173"/>
        <v>0</v>
      </c>
      <c r="CV53" s="51">
        <f t="shared" si="173"/>
        <v>0</v>
      </c>
      <c r="CW53" s="51">
        <f t="shared" si="173"/>
        <v>0</v>
      </c>
      <c r="CX53" s="51">
        <f t="shared" si="173"/>
        <v>0</v>
      </c>
      <c r="CY53" s="51">
        <f t="shared" si="173"/>
        <v>0</v>
      </c>
      <c r="CZ53" s="51">
        <f t="shared" si="173"/>
        <v>0</v>
      </c>
      <c r="DA53" s="51">
        <f t="shared" si="173"/>
        <v>0</v>
      </c>
      <c r="DB53" s="51">
        <f t="shared" si="173"/>
        <v>0</v>
      </c>
      <c r="DC53" s="51">
        <f t="shared" si="173"/>
        <v>0</v>
      </c>
      <c r="DD53" s="46">
        <f t="shared" si="166"/>
        <v>0</v>
      </c>
      <c r="DE53" s="46">
        <f t="shared" si="167"/>
        <v>0</v>
      </c>
      <c r="DF53" s="41">
        <f t="array" ref="DF53">CM53</f>
        <v>0</v>
      </c>
      <c r="DG53" s="41">
        <f t="array" ref="DG53">DF53</f>
        <v>0</v>
      </c>
      <c r="DH53" s="41">
        <f t="array" ref="DH53">DG53</f>
        <v>0</v>
      </c>
      <c r="DI53" s="41">
        <f t="array" ref="DI53">DH53</f>
        <v>0</v>
      </c>
      <c r="DJ53" s="41"/>
      <c r="DK53" s="41"/>
      <c r="DL53" s="41"/>
      <c r="DM53" s="41"/>
      <c r="DN53" s="41"/>
      <c r="DO53" s="41"/>
      <c r="DP53" s="41"/>
    </row>
    <row r="54" spans="1:122" ht="15" hidden="1" customHeight="1" x14ac:dyDescent="0.25">
      <c r="A54" s="47" t="b">
        <f t="shared" ref="A54" si="174">AND($A$19,TYPE_TRANSFER_FLUID="вода и пар")</f>
        <v>0</v>
      </c>
      <c r="D54" s="1" t="s">
        <v>161</v>
      </c>
      <c r="E54" s="1">
        <v>3</v>
      </c>
      <c r="G54" s="48" t="str">
        <f>G53&amp;".1"</f>
        <v>4.2.2.1</v>
      </c>
      <c r="H54" s="59" t="s">
        <v>161</v>
      </c>
      <c r="I54" s="59"/>
      <c r="J54" s="48" t="s">
        <v>155</v>
      </c>
      <c r="K54" s="50">
        <f>SUMIF($E$60:$E$63,$E54,K$60:K$63)</f>
        <v>0</v>
      </c>
      <c r="L54" s="50">
        <f>SUMIF($E$60:$E$63,$E54,L$60:L$63)</f>
        <v>0</v>
      </c>
      <c r="M54" s="50">
        <f>SUMIF($E$60:$E$63,$E54,M$60:M$63)</f>
        <v>0</v>
      </c>
      <c r="N54" s="50">
        <f t="shared" si="135"/>
        <v>0</v>
      </c>
      <c r="O54" s="50">
        <f t="shared" si="136"/>
        <v>0</v>
      </c>
      <c r="P54" s="50">
        <f t="shared" si="137"/>
        <v>0</v>
      </c>
      <c r="Q54" s="50">
        <f t="shared" si="138"/>
        <v>0</v>
      </c>
      <c r="R54" s="50">
        <f t="shared" si="139"/>
        <v>0</v>
      </c>
      <c r="S54" s="50">
        <f t="shared" ref="S54:AD54" si="175">SUMIF($E$60:$E$63,$E54,S$60:S$63)</f>
        <v>0</v>
      </c>
      <c r="T54" s="50">
        <f t="shared" si="175"/>
        <v>0</v>
      </c>
      <c r="U54" s="50">
        <f t="shared" si="175"/>
        <v>0</v>
      </c>
      <c r="V54" s="50">
        <f t="shared" si="175"/>
        <v>0</v>
      </c>
      <c r="W54" s="50">
        <f t="shared" si="175"/>
        <v>0</v>
      </c>
      <c r="X54" s="50">
        <f t="shared" si="175"/>
        <v>0</v>
      </c>
      <c r="Y54" s="50">
        <f t="shared" si="175"/>
        <v>0</v>
      </c>
      <c r="Z54" s="50">
        <f t="shared" si="175"/>
        <v>0</v>
      </c>
      <c r="AA54" s="50">
        <f t="shared" si="175"/>
        <v>0</v>
      </c>
      <c r="AB54" s="50">
        <f t="shared" si="175"/>
        <v>0</v>
      </c>
      <c r="AC54" s="50">
        <f t="shared" si="175"/>
        <v>0</v>
      </c>
      <c r="AD54" s="50">
        <f t="shared" si="175"/>
        <v>0</v>
      </c>
      <c r="AE54" s="51">
        <f t="shared" si="141"/>
        <v>0</v>
      </c>
      <c r="AF54" s="51">
        <f t="shared" si="142"/>
        <v>0</v>
      </c>
      <c r="AG54" s="51">
        <f t="shared" si="143"/>
        <v>0</v>
      </c>
      <c r="AH54" s="51">
        <f t="shared" si="144"/>
        <v>0</v>
      </c>
      <c r="AI54" s="51">
        <f t="shared" si="145"/>
        <v>0</v>
      </c>
      <c r="AJ54" s="51">
        <f t="shared" ref="AJ54:AU54" si="176">SUMIF($E$60:$E$63,$E54,AJ$60:AJ$63)</f>
        <v>0</v>
      </c>
      <c r="AK54" s="51">
        <f t="shared" si="176"/>
        <v>0</v>
      </c>
      <c r="AL54" s="51">
        <f t="shared" si="176"/>
        <v>0</v>
      </c>
      <c r="AM54" s="51">
        <f t="shared" si="176"/>
        <v>0</v>
      </c>
      <c r="AN54" s="51">
        <f t="shared" si="176"/>
        <v>0</v>
      </c>
      <c r="AO54" s="51">
        <f t="shared" si="176"/>
        <v>0</v>
      </c>
      <c r="AP54" s="51">
        <f t="shared" si="176"/>
        <v>0</v>
      </c>
      <c r="AQ54" s="51">
        <f t="shared" si="176"/>
        <v>0</v>
      </c>
      <c r="AR54" s="51">
        <f t="shared" si="176"/>
        <v>0</v>
      </c>
      <c r="AS54" s="51">
        <f t="shared" si="176"/>
        <v>0</v>
      </c>
      <c r="AT54" s="51">
        <f t="shared" si="176"/>
        <v>0</v>
      </c>
      <c r="AU54" s="51">
        <f t="shared" si="176"/>
        <v>0</v>
      </c>
      <c r="AV54" s="50">
        <f t="shared" si="147"/>
        <v>0</v>
      </c>
      <c r="AW54" s="50">
        <f>SUMIF($E$60:$E$63,$E54,AW$60:AW$63)</f>
        <v>0</v>
      </c>
      <c r="AX54" s="50">
        <f>SUMIF($E$60:$E$63,$E54,AX$60:AX$63)</f>
        <v>0</v>
      </c>
      <c r="AY54" s="50">
        <f>SUMIF($E$60:$E$63,$E54,AY$60:AY$63)</f>
        <v>0</v>
      </c>
      <c r="AZ54" s="50">
        <f>SUMIF($E$60:$E$63,$E54,AZ$60:AZ$63)</f>
        <v>0</v>
      </c>
      <c r="BA54" s="50">
        <f t="shared" si="148"/>
        <v>0</v>
      </c>
      <c r="BB54" s="50">
        <f t="shared" si="149"/>
        <v>0</v>
      </c>
      <c r="BC54" s="50">
        <f t="shared" si="150"/>
        <v>0</v>
      </c>
      <c r="BD54" s="50">
        <f t="shared" si="151"/>
        <v>0</v>
      </c>
      <c r="BE54" s="50">
        <f t="shared" si="152"/>
        <v>0</v>
      </c>
      <c r="BF54" s="50">
        <f t="shared" ref="BF54:BQ54" si="177">SUMIF($E$60:$E$63,$E54,BF$60:BF$63)</f>
        <v>0</v>
      </c>
      <c r="BG54" s="50">
        <f t="shared" si="177"/>
        <v>0</v>
      </c>
      <c r="BH54" s="50">
        <f t="shared" si="177"/>
        <v>0</v>
      </c>
      <c r="BI54" s="50">
        <f t="shared" si="177"/>
        <v>0</v>
      </c>
      <c r="BJ54" s="50">
        <f t="shared" si="177"/>
        <v>0</v>
      </c>
      <c r="BK54" s="50">
        <f t="shared" si="177"/>
        <v>0</v>
      </c>
      <c r="BL54" s="50">
        <f t="shared" si="177"/>
        <v>0</v>
      </c>
      <c r="BM54" s="50">
        <f t="shared" si="177"/>
        <v>0</v>
      </c>
      <c r="BN54" s="50">
        <f t="shared" si="177"/>
        <v>0</v>
      </c>
      <c r="BO54" s="50">
        <f t="shared" si="177"/>
        <v>0</v>
      </c>
      <c r="BP54" s="50">
        <f t="shared" si="177"/>
        <v>0</v>
      </c>
      <c r="BQ54" s="50">
        <f t="shared" si="177"/>
        <v>0</v>
      </c>
      <c r="BR54" s="50">
        <f t="shared" si="154"/>
        <v>0</v>
      </c>
      <c r="BS54" s="50">
        <f t="shared" si="155"/>
        <v>0</v>
      </c>
      <c r="BT54" s="50">
        <f t="shared" si="156"/>
        <v>0</v>
      </c>
      <c r="BU54" s="50">
        <f t="shared" si="157"/>
        <v>0</v>
      </c>
      <c r="BV54" s="50">
        <f t="shared" si="158"/>
        <v>0</v>
      </c>
      <c r="BW54" s="50">
        <f t="shared" ref="BW54:CH54" si="178">SUMIF($E$60:$E$63,$E54,BW$60:BW$63)</f>
        <v>0</v>
      </c>
      <c r="BX54" s="50">
        <f t="shared" si="178"/>
        <v>0</v>
      </c>
      <c r="BY54" s="50">
        <f t="shared" si="178"/>
        <v>0</v>
      </c>
      <c r="BZ54" s="50">
        <f t="shared" si="178"/>
        <v>0</v>
      </c>
      <c r="CA54" s="50">
        <f t="shared" si="178"/>
        <v>0</v>
      </c>
      <c r="CB54" s="50">
        <f t="shared" si="178"/>
        <v>0</v>
      </c>
      <c r="CC54" s="50">
        <f t="shared" si="178"/>
        <v>0</v>
      </c>
      <c r="CD54" s="50">
        <f t="shared" si="178"/>
        <v>0</v>
      </c>
      <c r="CE54" s="50">
        <f t="shared" si="178"/>
        <v>0</v>
      </c>
      <c r="CF54" s="50">
        <f t="shared" si="178"/>
        <v>0</v>
      </c>
      <c r="CG54" s="50">
        <f t="shared" si="178"/>
        <v>0</v>
      </c>
      <c r="CH54" s="50">
        <f t="shared" si="178"/>
        <v>0</v>
      </c>
      <c r="CI54" s="50">
        <f t="array" ref="CI54">BR54</f>
        <v>0</v>
      </c>
      <c r="CJ54" s="50">
        <f t="array" ref="CJ54">CI54</f>
        <v>0</v>
      </c>
      <c r="CK54" s="50">
        <f t="array" ref="CK54">CJ54</f>
        <v>0</v>
      </c>
      <c r="CL54" s="50">
        <f t="array" ref="CL54">CK54</f>
        <v>0</v>
      </c>
      <c r="CM54" s="41">
        <f t="shared" si="160"/>
        <v>0</v>
      </c>
      <c r="CN54" s="41">
        <f t="shared" si="161"/>
        <v>0</v>
      </c>
      <c r="CO54" s="41">
        <f t="shared" si="162"/>
        <v>0</v>
      </c>
      <c r="CP54" s="41">
        <f t="shared" si="163"/>
        <v>0</v>
      </c>
      <c r="CQ54" s="41">
        <f t="shared" si="164"/>
        <v>0</v>
      </c>
      <c r="CR54" s="51">
        <f t="shared" ref="CR54:DC54" si="179">SUMIF($E$60:$E$63,$E54,CR$60:CR$63)</f>
        <v>0</v>
      </c>
      <c r="CS54" s="51">
        <f t="shared" si="179"/>
        <v>0</v>
      </c>
      <c r="CT54" s="51">
        <f t="shared" si="179"/>
        <v>0</v>
      </c>
      <c r="CU54" s="51">
        <f t="shared" si="179"/>
        <v>0</v>
      </c>
      <c r="CV54" s="51">
        <f t="shared" si="179"/>
        <v>0</v>
      </c>
      <c r="CW54" s="51">
        <f t="shared" si="179"/>
        <v>0</v>
      </c>
      <c r="CX54" s="51">
        <f t="shared" si="179"/>
        <v>0</v>
      </c>
      <c r="CY54" s="51">
        <f t="shared" si="179"/>
        <v>0</v>
      </c>
      <c r="CZ54" s="51">
        <f t="shared" si="179"/>
        <v>0</v>
      </c>
      <c r="DA54" s="51">
        <f t="shared" si="179"/>
        <v>0</v>
      </c>
      <c r="DB54" s="51">
        <f t="shared" si="179"/>
        <v>0</v>
      </c>
      <c r="DC54" s="51">
        <f t="shared" si="179"/>
        <v>0</v>
      </c>
      <c r="DD54" s="46">
        <f t="shared" si="166"/>
        <v>0</v>
      </c>
      <c r="DE54" s="46">
        <f t="shared" si="167"/>
        <v>0</v>
      </c>
      <c r="DF54" s="41">
        <f t="array" ref="DF54">CM54</f>
        <v>0</v>
      </c>
      <c r="DG54" s="41">
        <f t="array" ref="DG54">DF54</f>
        <v>0</v>
      </c>
      <c r="DH54" s="41">
        <f t="array" ref="DH54">DG54</f>
        <v>0</v>
      </c>
      <c r="DI54" s="41">
        <f t="array" ref="DI54">DH54</f>
        <v>0</v>
      </c>
      <c r="DJ54" s="41"/>
      <c r="DK54" s="41"/>
      <c r="DL54" s="41"/>
      <c r="DM54" s="41"/>
      <c r="DN54" s="41"/>
      <c r="DO54" s="41"/>
      <c r="DP54" s="41"/>
    </row>
    <row r="55" spans="1:122" ht="15" hidden="1" customHeight="1" x14ac:dyDescent="0.25">
      <c r="A55" s="47" t="b">
        <f t="shared" ref="A55" si="180">AND($A$19,TYPE_TRANSFER_FLUID="вода и пар")</f>
        <v>0</v>
      </c>
      <c r="E55" s="1">
        <v>4</v>
      </c>
      <c r="G55" s="48" t="str">
        <f>G53&amp;".2"</f>
        <v>4.2.2.2</v>
      </c>
      <c r="H55" s="59" t="s">
        <v>162</v>
      </c>
      <c r="I55" s="59"/>
      <c r="J55" s="48" t="s">
        <v>155</v>
      </c>
      <c r="K55" s="50">
        <f>SUM(K56:K59)</f>
        <v>0</v>
      </c>
      <c r="L55" s="50">
        <f>SUM(L56:L59)</f>
        <v>0</v>
      </c>
      <c r="M55" s="50">
        <f>SUM(M56:M59)</f>
        <v>0</v>
      </c>
      <c r="N55" s="50">
        <f t="shared" si="135"/>
        <v>0</v>
      </c>
      <c r="O55" s="50">
        <f t="shared" si="136"/>
        <v>0</v>
      </c>
      <c r="P55" s="50">
        <f t="shared" si="137"/>
        <v>0</v>
      </c>
      <c r="Q55" s="50">
        <f t="shared" si="138"/>
        <v>0</v>
      </c>
      <c r="R55" s="50">
        <f t="shared" si="139"/>
        <v>0</v>
      </c>
      <c r="S55" s="50">
        <f t="shared" ref="S55:AD55" si="181">SUM(S56:S59)</f>
        <v>0</v>
      </c>
      <c r="T55" s="50">
        <f t="shared" si="181"/>
        <v>0</v>
      </c>
      <c r="U55" s="50">
        <f t="shared" si="181"/>
        <v>0</v>
      </c>
      <c r="V55" s="50">
        <f t="shared" si="181"/>
        <v>0</v>
      </c>
      <c r="W55" s="50">
        <f t="shared" si="181"/>
        <v>0</v>
      </c>
      <c r="X55" s="50">
        <f t="shared" si="181"/>
        <v>0</v>
      </c>
      <c r="Y55" s="50">
        <f t="shared" si="181"/>
        <v>0</v>
      </c>
      <c r="Z55" s="50">
        <f t="shared" si="181"/>
        <v>0</v>
      </c>
      <c r="AA55" s="50">
        <f t="shared" si="181"/>
        <v>0</v>
      </c>
      <c r="AB55" s="50">
        <f t="shared" si="181"/>
        <v>0</v>
      </c>
      <c r="AC55" s="50">
        <f t="shared" si="181"/>
        <v>0</v>
      </c>
      <c r="AD55" s="50">
        <f t="shared" si="181"/>
        <v>0</v>
      </c>
      <c r="AE55" s="51">
        <f t="shared" si="141"/>
        <v>0</v>
      </c>
      <c r="AF55" s="51">
        <f t="shared" si="142"/>
        <v>0</v>
      </c>
      <c r="AG55" s="51">
        <f t="shared" si="143"/>
        <v>0</v>
      </c>
      <c r="AH55" s="51">
        <f t="shared" si="144"/>
        <v>0</v>
      </c>
      <c r="AI55" s="51">
        <f t="shared" si="145"/>
        <v>0</v>
      </c>
      <c r="AJ55" s="51">
        <f t="shared" ref="AJ55:AU55" si="182">SUM(AJ56:AJ59)</f>
        <v>0</v>
      </c>
      <c r="AK55" s="51">
        <f t="shared" si="182"/>
        <v>0</v>
      </c>
      <c r="AL55" s="51">
        <f t="shared" si="182"/>
        <v>0</v>
      </c>
      <c r="AM55" s="51">
        <f t="shared" si="182"/>
        <v>0</v>
      </c>
      <c r="AN55" s="51">
        <f t="shared" si="182"/>
        <v>0</v>
      </c>
      <c r="AO55" s="51">
        <f t="shared" si="182"/>
        <v>0</v>
      </c>
      <c r="AP55" s="51">
        <f t="shared" si="182"/>
        <v>0</v>
      </c>
      <c r="AQ55" s="51">
        <f t="shared" si="182"/>
        <v>0</v>
      </c>
      <c r="AR55" s="51">
        <f t="shared" si="182"/>
        <v>0</v>
      </c>
      <c r="AS55" s="51">
        <f t="shared" si="182"/>
        <v>0</v>
      </c>
      <c r="AT55" s="51">
        <f t="shared" si="182"/>
        <v>0</v>
      </c>
      <c r="AU55" s="51">
        <f t="shared" si="182"/>
        <v>0</v>
      </c>
      <c r="AV55" s="50">
        <f t="shared" si="147"/>
        <v>0</v>
      </c>
      <c r="AW55" s="50">
        <f>SUM(AW56:AW59)</f>
        <v>0</v>
      </c>
      <c r="AX55" s="50">
        <f>SUM(AX56:AX59)</f>
        <v>0</v>
      </c>
      <c r="AY55" s="50">
        <f>SUM(AY56:AY59)</f>
        <v>0</v>
      </c>
      <c r="AZ55" s="50">
        <f>SUM(AZ56:AZ59)</f>
        <v>0</v>
      </c>
      <c r="BA55" s="50">
        <f t="shared" si="148"/>
        <v>0</v>
      </c>
      <c r="BB55" s="50">
        <f t="shared" si="149"/>
        <v>0</v>
      </c>
      <c r="BC55" s="50">
        <f t="shared" si="150"/>
        <v>0</v>
      </c>
      <c r="BD55" s="50">
        <f t="shared" si="151"/>
        <v>0</v>
      </c>
      <c r="BE55" s="50">
        <f t="shared" si="152"/>
        <v>0</v>
      </c>
      <c r="BF55" s="50">
        <f t="shared" ref="BF55:BQ55" si="183">SUM(BF56:BF59)</f>
        <v>0</v>
      </c>
      <c r="BG55" s="50">
        <f t="shared" si="183"/>
        <v>0</v>
      </c>
      <c r="BH55" s="50">
        <f t="shared" si="183"/>
        <v>0</v>
      </c>
      <c r="BI55" s="50">
        <f t="shared" si="183"/>
        <v>0</v>
      </c>
      <c r="BJ55" s="50">
        <f t="shared" si="183"/>
        <v>0</v>
      </c>
      <c r="BK55" s="50">
        <f t="shared" si="183"/>
        <v>0</v>
      </c>
      <c r="BL55" s="50">
        <f t="shared" si="183"/>
        <v>0</v>
      </c>
      <c r="BM55" s="50">
        <f t="shared" si="183"/>
        <v>0</v>
      </c>
      <c r="BN55" s="50">
        <f t="shared" si="183"/>
        <v>0</v>
      </c>
      <c r="BO55" s="50">
        <f t="shared" si="183"/>
        <v>0</v>
      </c>
      <c r="BP55" s="50">
        <f t="shared" si="183"/>
        <v>0</v>
      </c>
      <c r="BQ55" s="50">
        <f t="shared" si="183"/>
        <v>0</v>
      </c>
      <c r="BR55" s="50">
        <f t="shared" si="154"/>
        <v>0</v>
      </c>
      <c r="BS55" s="50">
        <f t="shared" si="155"/>
        <v>0</v>
      </c>
      <c r="BT55" s="50">
        <f t="shared" si="156"/>
        <v>0</v>
      </c>
      <c r="BU55" s="50">
        <f t="shared" si="157"/>
        <v>0</v>
      </c>
      <c r="BV55" s="50">
        <f t="shared" si="158"/>
        <v>0</v>
      </c>
      <c r="BW55" s="50">
        <f t="shared" ref="BW55:CH55" si="184">SUM(BW56:BW59)</f>
        <v>0</v>
      </c>
      <c r="BX55" s="50">
        <f t="shared" si="184"/>
        <v>0</v>
      </c>
      <c r="BY55" s="50">
        <f t="shared" si="184"/>
        <v>0</v>
      </c>
      <c r="BZ55" s="50">
        <f t="shared" si="184"/>
        <v>0</v>
      </c>
      <c r="CA55" s="50">
        <f t="shared" si="184"/>
        <v>0</v>
      </c>
      <c r="CB55" s="50">
        <f t="shared" si="184"/>
        <v>0</v>
      </c>
      <c r="CC55" s="50">
        <f t="shared" si="184"/>
        <v>0</v>
      </c>
      <c r="CD55" s="50">
        <f t="shared" si="184"/>
        <v>0</v>
      </c>
      <c r="CE55" s="50">
        <f t="shared" si="184"/>
        <v>0</v>
      </c>
      <c r="CF55" s="50">
        <f t="shared" si="184"/>
        <v>0</v>
      </c>
      <c r="CG55" s="50">
        <f t="shared" si="184"/>
        <v>0</v>
      </c>
      <c r="CH55" s="50">
        <f t="shared" si="184"/>
        <v>0</v>
      </c>
      <c r="CI55" s="50">
        <f t="array" ref="CI55">BR55</f>
        <v>0</v>
      </c>
      <c r="CJ55" s="50">
        <f t="array" ref="CJ55">CI55</f>
        <v>0</v>
      </c>
      <c r="CK55" s="50">
        <f t="array" ref="CK55">CJ55</f>
        <v>0</v>
      </c>
      <c r="CL55" s="50">
        <f t="array" ref="CL55">CK55</f>
        <v>0</v>
      </c>
      <c r="CM55" s="41">
        <f t="shared" si="160"/>
        <v>0</v>
      </c>
      <c r="CN55" s="41">
        <f t="shared" si="161"/>
        <v>0</v>
      </c>
      <c r="CO55" s="41">
        <f t="shared" si="162"/>
        <v>0</v>
      </c>
      <c r="CP55" s="41">
        <f t="shared" si="163"/>
        <v>0</v>
      </c>
      <c r="CQ55" s="41">
        <f t="shared" si="164"/>
        <v>0</v>
      </c>
      <c r="CR55" s="51">
        <f t="shared" ref="CR55:DC55" si="185">SUM(CR56:CR59)</f>
        <v>0</v>
      </c>
      <c r="CS55" s="51">
        <f t="shared" si="185"/>
        <v>0</v>
      </c>
      <c r="CT55" s="51">
        <f t="shared" si="185"/>
        <v>0</v>
      </c>
      <c r="CU55" s="51">
        <f t="shared" si="185"/>
        <v>0</v>
      </c>
      <c r="CV55" s="51">
        <f t="shared" si="185"/>
        <v>0</v>
      </c>
      <c r="CW55" s="51">
        <f t="shared" si="185"/>
        <v>0</v>
      </c>
      <c r="CX55" s="51">
        <f t="shared" si="185"/>
        <v>0</v>
      </c>
      <c r="CY55" s="51">
        <f t="shared" si="185"/>
        <v>0</v>
      </c>
      <c r="CZ55" s="51">
        <f t="shared" si="185"/>
        <v>0</v>
      </c>
      <c r="DA55" s="51">
        <f t="shared" si="185"/>
        <v>0</v>
      </c>
      <c r="DB55" s="51">
        <f t="shared" si="185"/>
        <v>0</v>
      </c>
      <c r="DC55" s="51">
        <f t="shared" si="185"/>
        <v>0</v>
      </c>
      <c r="DD55" s="46">
        <f t="shared" si="166"/>
        <v>0</v>
      </c>
      <c r="DE55" s="46">
        <f t="shared" si="167"/>
        <v>0</v>
      </c>
      <c r="DF55" s="41">
        <f t="array" ref="DF55">CM55</f>
        <v>0</v>
      </c>
      <c r="DG55" s="41">
        <f t="array" ref="DG55">DF55</f>
        <v>0</v>
      </c>
      <c r="DH55" s="41">
        <f t="array" ref="DH55">DG55</f>
        <v>0</v>
      </c>
      <c r="DI55" s="41">
        <f t="array" ref="DI55">DH55</f>
        <v>0</v>
      </c>
      <c r="DJ55" s="41"/>
      <c r="DK55" s="41"/>
      <c r="DL55" s="41"/>
      <c r="DM55" s="41"/>
      <c r="DN55" s="41"/>
      <c r="DO55" s="41"/>
      <c r="DP55" s="41"/>
    </row>
    <row r="56" spans="1:122" ht="15" hidden="1" customHeight="1" x14ac:dyDescent="0.25">
      <c r="A56" s="47" t="b">
        <f t="shared" ref="A56" si="186">AND($A$19,TYPE_TRANSFER_FLUID="вода и пар")</f>
        <v>0</v>
      </c>
      <c r="D56" s="1" t="s">
        <v>164</v>
      </c>
      <c r="E56" s="1">
        <v>5</v>
      </c>
      <c r="G56" s="48" t="str">
        <f>G55&amp;".1"</f>
        <v>4.2.2.2.1</v>
      </c>
      <c r="H56" s="60" t="s">
        <v>163</v>
      </c>
      <c r="I56" s="60"/>
      <c r="J56" s="48" t="s">
        <v>155</v>
      </c>
      <c r="K56" s="50">
        <f t="shared" ref="K56:M59" si="187">SUMIF($E$60:$E$63,$E56,K$60:K$63)</f>
        <v>0</v>
      </c>
      <c r="L56" s="50">
        <f t="shared" si="187"/>
        <v>0</v>
      </c>
      <c r="M56" s="50">
        <f t="shared" si="187"/>
        <v>0</v>
      </c>
      <c r="N56" s="50">
        <f t="shared" si="135"/>
        <v>0</v>
      </c>
      <c r="O56" s="50">
        <f t="shared" si="136"/>
        <v>0</v>
      </c>
      <c r="P56" s="50">
        <f t="shared" si="137"/>
        <v>0</v>
      </c>
      <c r="Q56" s="50">
        <f t="shared" si="138"/>
        <v>0</v>
      </c>
      <c r="R56" s="50">
        <f t="shared" si="139"/>
        <v>0</v>
      </c>
      <c r="S56" s="50">
        <f t="shared" ref="S56:AD59" si="188">SUMIF($E$60:$E$63,$E56,S$60:S$63)</f>
        <v>0</v>
      </c>
      <c r="T56" s="50">
        <f t="shared" si="188"/>
        <v>0</v>
      </c>
      <c r="U56" s="50">
        <f t="shared" si="188"/>
        <v>0</v>
      </c>
      <c r="V56" s="50">
        <f t="shared" si="188"/>
        <v>0</v>
      </c>
      <c r="W56" s="50">
        <f t="shared" si="188"/>
        <v>0</v>
      </c>
      <c r="X56" s="50">
        <f t="shared" si="188"/>
        <v>0</v>
      </c>
      <c r="Y56" s="50">
        <f t="shared" si="188"/>
        <v>0</v>
      </c>
      <c r="Z56" s="50">
        <f t="shared" si="188"/>
        <v>0</v>
      </c>
      <c r="AA56" s="50">
        <f t="shared" si="188"/>
        <v>0</v>
      </c>
      <c r="AB56" s="50">
        <f t="shared" si="188"/>
        <v>0</v>
      </c>
      <c r="AC56" s="50">
        <f t="shared" si="188"/>
        <v>0</v>
      </c>
      <c r="AD56" s="50">
        <f t="shared" si="188"/>
        <v>0</v>
      </c>
      <c r="AE56" s="51">
        <f t="shared" si="141"/>
        <v>0</v>
      </c>
      <c r="AF56" s="51">
        <f t="shared" si="142"/>
        <v>0</v>
      </c>
      <c r="AG56" s="51">
        <f t="shared" si="143"/>
        <v>0</v>
      </c>
      <c r="AH56" s="51">
        <f t="shared" si="144"/>
        <v>0</v>
      </c>
      <c r="AI56" s="51">
        <f t="shared" si="145"/>
        <v>0</v>
      </c>
      <c r="AJ56" s="51">
        <f t="shared" ref="AJ56:AU59" si="189">SUMIF($E$60:$E$63,$E56,AJ$60:AJ$63)</f>
        <v>0</v>
      </c>
      <c r="AK56" s="51">
        <f t="shared" si="189"/>
        <v>0</v>
      </c>
      <c r="AL56" s="51">
        <f t="shared" si="189"/>
        <v>0</v>
      </c>
      <c r="AM56" s="51">
        <f t="shared" si="189"/>
        <v>0</v>
      </c>
      <c r="AN56" s="51">
        <f t="shared" si="189"/>
        <v>0</v>
      </c>
      <c r="AO56" s="51">
        <f t="shared" si="189"/>
        <v>0</v>
      </c>
      <c r="AP56" s="51">
        <f t="shared" si="189"/>
        <v>0</v>
      </c>
      <c r="AQ56" s="51">
        <f t="shared" si="189"/>
        <v>0</v>
      </c>
      <c r="AR56" s="51">
        <f t="shared" si="189"/>
        <v>0</v>
      </c>
      <c r="AS56" s="51">
        <f t="shared" si="189"/>
        <v>0</v>
      </c>
      <c r="AT56" s="51">
        <f t="shared" si="189"/>
        <v>0</v>
      </c>
      <c r="AU56" s="51">
        <f t="shared" si="189"/>
        <v>0</v>
      </c>
      <c r="AV56" s="50">
        <f t="shared" si="147"/>
        <v>0</v>
      </c>
      <c r="AW56" s="50">
        <f t="shared" ref="AW56:AZ59" si="190">SUMIF($E$60:$E$63,$E56,AW$60:AW$63)</f>
        <v>0</v>
      </c>
      <c r="AX56" s="50">
        <f t="shared" si="190"/>
        <v>0</v>
      </c>
      <c r="AY56" s="50">
        <f t="shared" si="190"/>
        <v>0</v>
      </c>
      <c r="AZ56" s="50">
        <f t="shared" si="190"/>
        <v>0</v>
      </c>
      <c r="BA56" s="50">
        <f t="shared" si="148"/>
        <v>0</v>
      </c>
      <c r="BB56" s="50">
        <f t="shared" si="149"/>
        <v>0</v>
      </c>
      <c r="BC56" s="50">
        <f t="shared" si="150"/>
        <v>0</v>
      </c>
      <c r="BD56" s="50">
        <f t="shared" si="151"/>
        <v>0</v>
      </c>
      <c r="BE56" s="50">
        <f t="shared" si="152"/>
        <v>0</v>
      </c>
      <c r="BF56" s="50">
        <f t="shared" ref="BF56:BQ59" si="191">SUMIF($E$60:$E$63,$E56,BF$60:BF$63)</f>
        <v>0</v>
      </c>
      <c r="BG56" s="50">
        <f t="shared" si="191"/>
        <v>0</v>
      </c>
      <c r="BH56" s="50">
        <f t="shared" si="191"/>
        <v>0</v>
      </c>
      <c r="BI56" s="50">
        <f t="shared" si="191"/>
        <v>0</v>
      </c>
      <c r="BJ56" s="50">
        <f t="shared" si="191"/>
        <v>0</v>
      </c>
      <c r="BK56" s="50">
        <f t="shared" si="191"/>
        <v>0</v>
      </c>
      <c r="BL56" s="50">
        <f t="shared" si="191"/>
        <v>0</v>
      </c>
      <c r="BM56" s="50">
        <f t="shared" si="191"/>
        <v>0</v>
      </c>
      <c r="BN56" s="50">
        <f t="shared" si="191"/>
        <v>0</v>
      </c>
      <c r="BO56" s="50">
        <f t="shared" si="191"/>
        <v>0</v>
      </c>
      <c r="BP56" s="50">
        <f t="shared" si="191"/>
        <v>0</v>
      </c>
      <c r="BQ56" s="50">
        <f t="shared" si="191"/>
        <v>0</v>
      </c>
      <c r="BR56" s="50">
        <f t="shared" si="154"/>
        <v>0</v>
      </c>
      <c r="BS56" s="50">
        <f t="shared" si="155"/>
        <v>0</v>
      </c>
      <c r="BT56" s="50">
        <f t="shared" si="156"/>
        <v>0</v>
      </c>
      <c r="BU56" s="50">
        <f t="shared" si="157"/>
        <v>0</v>
      </c>
      <c r="BV56" s="50">
        <f t="shared" si="158"/>
        <v>0</v>
      </c>
      <c r="BW56" s="50">
        <f t="shared" ref="BW56:CH59" si="192">SUMIF($E$60:$E$63,$E56,BW$60:BW$63)</f>
        <v>0</v>
      </c>
      <c r="BX56" s="50">
        <f t="shared" si="192"/>
        <v>0</v>
      </c>
      <c r="BY56" s="50">
        <f t="shared" si="192"/>
        <v>0</v>
      </c>
      <c r="BZ56" s="50">
        <f t="shared" si="192"/>
        <v>0</v>
      </c>
      <c r="CA56" s="50">
        <f t="shared" si="192"/>
        <v>0</v>
      </c>
      <c r="CB56" s="50">
        <f t="shared" si="192"/>
        <v>0</v>
      </c>
      <c r="CC56" s="50">
        <f t="shared" si="192"/>
        <v>0</v>
      </c>
      <c r="CD56" s="50">
        <f t="shared" si="192"/>
        <v>0</v>
      </c>
      <c r="CE56" s="50">
        <f t="shared" si="192"/>
        <v>0</v>
      </c>
      <c r="CF56" s="50">
        <f t="shared" si="192"/>
        <v>0</v>
      </c>
      <c r="CG56" s="50">
        <f t="shared" si="192"/>
        <v>0</v>
      </c>
      <c r="CH56" s="50">
        <f t="shared" si="192"/>
        <v>0</v>
      </c>
      <c r="CI56" s="50">
        <f t="array" ref="CI56">BR56</f>
        <v>0</v>
      </c>
      <c r="CJ56" s="50">
        <f t="array" ref="CJ56">CI56</f>
        <v>0</v>
      </c>
      <c r="CK56" s="50">
        <f t="array" ref="CK56">CJ56</f>
        <v>0</v>
      </c>
      <c r="CL56" s="50">
        <f t="array" ref="CL56">CK56</f>
        <v>0</v>
      </c>
      <c r="CM56" s="41">
        <f t="shared" si="160"/>
        <v>0</v>
      </c>
      <c r="CN56" s="41">
        <f t="shared" si="161"/>
        <v>0</v>
      </c>
      <c r="CO56" s="41">
        <f t="shared" si="162"/>
        <v>0</v>
      </c>
      <c r="CP56" s="41">
        <f t="shared" si="163"/>
        <v>0</v>
      </c>
      <c r="CQ56" s="41">
        <f t="shared" si="164"/>
        <v>0</v>
      </c>
      <c r="CR56" s="51">
        <f t="shared" ref="CR56:DC59" si="193">SUMIF($E$60:$E$63,$E56,CR$60:CR$63)</f>
        <v>0</v>
      </c>
      <c r="CS56" s="51">
        <f t="shared" si="193"/>
        <v>0</v>
      </c>
      <c r="CT56" s="51">
        <f t="shared" si="193"/>
        <v>0</v>
      </c>
      <c r="CU56" s="51">
        <f t="shared" si="193"/>
        <v>0</v>
      </c>
      <c r="CV56" s="51">
        <f t="shared" si="193"/>
        <v>0</v>
      </c>
      <c r="CW56" s="51">
        <f t="shared" si="193"/>
        <v>0</v>
      </c>
      <c r="CX56" s="51">
        <f t="shared" si="193"/>
        <v>0</v>
      </c>
      <c r="CY56" s="51">
        <f t="shared" si="193"/>
        <v>0</v>
      </c>
      <c r="CZ56" s="51">
        <f t="shared" si="193"/>
        <v>0</v>
      </c>
      <c r="DA56" s="51">
        <f t="shared" si="193"/>
        <v>0</v>
      </c>
      <c r="DB56" s="51">
        <f t="shared" si="193"/>
        <v>0</v>
      </c>
      <c r="DC56" s="51">
        <f t="shared" si="193"/>
        <v>0</v>
      </c>
      <c r="DD56" s="46">
        <f t="shared" si="166"/>
        <v>0</v>
      </c>
      <c r="DE56" s="46">
        <f t="shared" si="167"/>
        <v>0</v>
      </c>
      <c r="DF56" s="41">
        <f t="array" ref="DF56">CM56</f>
        <v>0</v>
      </c>
      <c r="DG56" s="41">
        <f t="array" ref="DG56">DF56</f>
        <v>0</v>
      </c>
      <c r="DH56" s="41">
        <f t="array" ref="DH56">DG56</f>
        <v>0</v>
      </c>
      <c r="DI56" s="41">
        <f t="array" ref="DI56">DH56</f>
        <v>0</v>
      </c>
      <c r="DJ56" s="41"/>
      <c r="DK56" s="41"/>
      <c r="DL56" s="41"/>
      <c r="DM56" s="41"/>
      <c r="DN56" s="41"/>
      <c r="DO56" s="41"/>
      <c r="DP56" s="41"/>
    </row>
    <row r="57" spans="1:122" ht="15" hidden="1" customHeight="1" x14ac:dyDescent="0.25">
      <c r="A57" s="47" t="b">
        <f t="shared" ref="A57" si="194">AND($A$19,TYPE_TRANSFER_FLUID="вода и пар")</f>
        <v>0</v>
      </c>
      <c r="D57" s="1" t="s">
        <v>166</v>
      </c>
      <c r="E57" s="1">
        <v>6</v>
      </c>
      <c r="G57" s="48" t="str">
        <f>G55&amp;".2"</f>
        <v>4.2.2.2.2</v>
      </c>
      <c r="H57" s="60" t="s">
        <v>165</v>
      </c>
      <c r="I57" s="60"/>
      <c r="J57" s="48" t="s">
        <v>155</v>
      </c>
      <c r="K57" s="50">
        <f t="shared" si="187"/>
        <v>0</v>
      </c>
      <c r="L57" s="50">
        <f t="shared" si="187"/>
        <v>0</v>
      </c>
      <c r="M57" s="50">
        <f t="shared" si="187"/>
        <v>0</v>
      </c>
      <c r="N57" s="50">
        <f t="shared" si="135"/>
        <v>0</v>
      </c>
      <c r="O57" s="50">
        <f t="shared" si="136"/>
        <v>0</v>
      </c>
      <c r="P57" s="50">
        <f t="shared" si="137"/>
        <v>0</v>
      </c>
      <c r="Q57" s="50">
        <f t="shared" si="138"/>
        <v>0</v>
      </c>
      <c r="R57" s="50">
        <f t="shared" si="139"/>
        <v>0</v>
      </c>
      <c r="S57" s="50">
        <f t="shared" si="188"/>
        <v>0</v>
      </c>
      <c r="T57" s="50">
        <f t="shared" si="188"/>
        <v>0</v>
      </c>
      <c r="U57" s="50">
        <f t="shared" si="188"/>
        <v>0</v>
      </c>
      <c r="V57" s="50">
        <f t="shared" si="188"/>
        <v>0</v>
      </c>
      <c r="W57" s="50">
        <f t="shared" si="188"/>
        <v>0</v>
      </c>
      <c r="X57" s="50">
        <f t="shared" si="188"/>
        <v>0</v>
      </c>
      <c r="Y57" s="50">
        <f t="shared" si="188"/>
        <v>0</v>
      </c>
      <c r="Z57" s="50">
        <f t="shared" si="188"/>
        <v>0</v>
      </c>
      <c r="AA57" s="50">
        <f t="shared" si="188"/>
        <v>0</v>
      </c>
      <c r="AB57" s="50">
        <f t="shared" si="188"/>
        <v>0</v>
      </c>
      <c r="AC57" s="50">
        <f t="shared" si="188"/>
        <v>0</v>
      </c>
      <c r="AD57" s="50">
        <f t="shared" si="188"/>
        <v>0</v>
      </c>
      <c r="AE57" s="51">
        <f t="shared" si="141"/>
        <v>0</v>
      </c>
      <c r="AF57" s="51">
        <f t="shared" si="142"/>
        <v>0</v>
      </c>
      <c r="AG57" s="51">
        <f t="shared" si="143"/>
        <v>0</v>
      </c>
      <c r="AH57" s="51">
        <f t="shared" si="144"/>
        <v>0</v>
      </c>
      <c r="AI57" s="51">
        <f t="shared" si="145"/>
        <v>0</v>
      </c>
      <c r="AJ57" s="51">
        <f t="shared" si="189"/>
        <v>0</v>
      </c>
      <c r="AK57" s="51">
        <f t="shared" si="189"/>
        <v>0</v>
      </c>
      <c r="AL57" s="51">
        <f t="shared" si="189"/>
        <v>0</v>
      </c>
      <c r="AM57" s="51">
        <f t="shared" si="189"/>
        <v>0</v>
      </c>
      <c r="AN57" s="51">
        <f t="shared" si="189"/>
        <v>0</v>
      </c>
      <c r="AO57" s="51">
        <f t="shared" si="189"/>
        <v>0</v>
      </c>
      <c r="AP57" s="51">
        <f t="shared" si="189"/>
        <v>0</v>
      </c>
      <c r="AQ57" s="51">
        <f t="shared" si="189"/>
        <v>0</v>
      </c>
      <c r="AR57" s="51">
        <f t="shared" si="189"/>
        <v>0</v>
      </c>
      <c r="AS57" s="51">
        <f t="shared" si="189"/>
        <v>0</v>
      </c>
      <c r="AT57" s="51">
        <f t="shared" si="189"/>
        <v>0</v>
      </c>
      <c r="AU57" s="51">
        <f t="shared" si="189"/>
        <v>0</v>
      </c>
      <c r="AV57" s="50">
        <f t="shared" si="147"/>
        <v>0</v>
      </c>
      <c r="AW57" s="50">
        <f t="shared" si="190"/>
        <v>0</v>
      </c>
      <c r="AX57" s="50">
        <f t="shared" si="190"/>
        <v>0</v>
      </c>
      <c r="AY57" s="50">
        <f t="shared" si="190"/>
        <v>0</v>
      </c>
      <c r="AZ57" s="50">
        <f t="shared" si="190"/>
        <v>0</v>
      </c>
      <c r="BA57" s="50">
        <f t="shared" si="148"/>
        <v>0</v>
      </c>
      <c r="BB57" s="50">
        <f t="shared" si="149"/>
        <v>0</v>
      </c>
      <c r="BC57" s="50">
        <f t="shared" si="150"/>
        <v>0</v>
      </c>
      <c r="BD57" s="50">
        <f t="shared" si="151"/>
        <v>0</v>
      </c>
      <c r="BE57" s="50">
        <f t="shared" si="152"/>
        <v>0</v>
      </c>
      <c r="BF57" s="50">
        <f t="shared" si="191"/>
        <v>0</v>
      </c>
      <c r="BG57" s="50">
        <f t="shared" si="191"/>
        <v>0</v>
      </c>
      <c r="BH57" s="50">
        <f t="shared" si="191"/>
        <v>0</v>
      </c>
      <c r="BI57" s="50">
        <f t="shared" si="191"/>
        <v>0</v>
      </c>
      <c r="BJ57" s="50">
        <f t="shared" si="191"/>
        <v>0</v>
      </c>
      <c r="BK57" s="50">
        <f t="shared" si="191"/>
        <v>0</v>
      </c>
      <c r="BL57" s="50">
        <f t="shared" si="191"/>
        <v>0</v>
      </c>
      <c r="BM57" s="50">
        <f t="shared" si="191"/>
        <v>0</v>
      </c>
      <c r="BN57" s="50">
        <f t="shared" si="191"/>
        <v>0</v>
      </c>
      <c r="BO57" s="50">
        <f t="shared" si="191"/>
        <v>0</v>
      </c>
      <c r="BP57" s="50">
        <f t="shared" si="191"/>
        <v>0</v>
      </c>
      <c r="BQ57" s="50">
        <f t="shared" si="191"/>
        <v>0</v>
      </c>
      <c r="BR57" s="50">
        <f t="shared" si="154"/>
        <v>0</v>
      </c>
      <c r="BS57" s="50">
        <f t="shared" si="155"/>
        <v>0</v>
      </c>
      <c r="BT57" s="50">
        <f t="shared" si="156"/>
        <v>0</v>
      </c>
      <c r="BU57" s="50">
        <f t="shared" si="157"/>
        <v>0</v>
      </c>
      <c r="BV57" s="50">
        <f t="shared" si="158"/>
        <v>0</v>
      </c>
      <c r="BW57" s="50">
        <f t="shared" si="192"/>
        <v>0</v>
      </c>
      <c r="BX57" s="50">
        <f t="shared" si="192"/>
        <v>0</v>
      </c>
      <c r="BY57" s="50">
        <f t="shared" si="192"/>
        <v>0</v>
      </c>
      <c r="BZ57" s="50">
        <f t="shared" si="192"/>
        <v>0</v>
      </c>
      <c r="CA57" s="50">
        <f t="shared" si="192"/>
        <v>0</v>
      </c>
      <c r="CB57" s="50">
        <f t="shared" si="192"/>
        <v>0</v>
      </c>
      <c r="CC57" s="50">
        <f t="shared" si="192"/>
        <v>0</v>
      </c>
      <c r="CD57" s="50">
        <f t="shared" si="192"/>
        <v>0</v>
      </c>
      <c r="CE57" s="50">
        <f t="shared" si="192"/>
        <v>0</v>
      </c>
      <c r="CF57" s="50">
        <f t="shared" si="192"/>
        <v>0</v>
      </c>
      <c r="CG57" s="50">
        <f t="shared" si="192"/>
        <v>0</v>
      </c>
      <c r="CH57" s="50">
        <f t="shared" si="192"/>
        <v>0</v>
      </c>
      <c r="CI57" s="50">
        <f t="array" ref="CI57">BR57</f>
        <v>0</v>
      </c>
      <c r="CJ57" s="50">
        <f t="array" ref="CJ57">CI57</f>
        <v>0</v>
      </c>
      <c r="CK57" s="50">
        <f t="array" ref="CK57">CJ57</f>
        <v>0</v>
      </c>
      <c r="CL57" s="50">
        <f t="array" ref="CL57">CK57</f>
        <v>0</v>
      </c>
      <c r="CM57" s="41">
        <f t="shared" si="160"/>
        <v>0</v>
      </c>
      <c r="CN57" s="41">
        <f t="shared" si="161"/>
        <v>0</v>
      </c>
      <c r="CO57" s="41">
        <f t="shared" si="162"/>
        <v>0</v>
      </c>
      <c r="CP57" s="41">
        <f t="shared" si="163"/>
        <v>0</v>
      </c>
      <c r="CQ57" s="41">
        <f t="shared" si="164"/>
        <v>0</v>
      </c>
      <c r="CR57" s="51">
        <f t="shared" si="193"/>
        <v>0</v>
      </c>
      <c r="CS57" s="51">
        <f t="shared" si="193"/>
        <v>0</v>
      </c>
      <c r="CT57" s="51">
        <f t="shared" si="193"/>
        <v>0</v>
      </c>
      <c r="CU57" s="51">
        <f t="shared" si="193"/>
        <v>0</v>
      </c>
      <c r="CV57" s="51">
        <f t="shared" si="193"/>
        <v>0</v>
      </c>
      <c r="CW57" s="51">
        <f t="shared" si="193"/>
        <v>0</v>
      </c>
      <c r="CX57" s="51">
        <f t="shared" si="193"/>
        <v>0</v>
      </c>
      <c r="CY57" s="51">
        <f t="shared" si="193"/>
        <v>0</v>
      </c>
      <c r="CZ57" s="51">
        <f t="shared" si="193"/>
        <v>0</v>
      </c>
      <c r="DA57" s="51">
        <f t="shared" si="193"/>
        <v>0</v>
      </c>
      <c r="DB57" s="51">
        <f t="shared" si="193"/>
        <v>0</v>
      </c>
      <c r="DC57" s="51">
        <f t="shared" si="193"/>
        <v>0</v>
      </c>
      <c r="DD57" s="46">
        <f t="shared" si="166"/>
        <v>0</v>
      </c>
      <c r="DE57" s="46">
        <f t="shared" si="167"/>
        <v>0</v>
      </c>
      <c r="DF57" s="41">
        <f t="array" ref="DF57">CM57</f>
        <v>0</v>
      </c>
      <c r="DG57" s="41">
        <f t="array" ref="DG57">DF57</f>
        <v>0</v>
      </c>
      <c r="DH57" s="41">
        <f t="array" ref="DH57">DG57</f>
        <v>0</v>
      </c>
      <c r="DI57" s="41">
        <f t="array" ref="DI57">DH57</f>
        <v>0</v>
      </c>
      <c r="DJ57" s="41"/>
      <c r="DK57" s="41"/>
      <c r="DL57" s="41"/>
      <c r="DM57" s="41"/>
      <c r="DN57" s="41"/>
      <c r="DO57" s="41"/>
      <c r="DP57" s="41"/>
    </row>
    <row r="58" spans="1:122" ht="15" hidden="1" customHeight="1" x14ac:dyDescent="0.25">
      <c r="A58" s="47" t="b">
        <f t="shared" ref="A58" si="195">AND($A$19,TYPE_TRANSFER_FLUID="вода и пар")</f>
        <v>0</v>
      </c>
      <c r="D58" s="1" t="s">
        <v>168</v>
      </c>
      <c r="E58" s="1">
        <v>7</v>
      </c>
      <c r="G58" s="48" t="str">
        <f>G55&amp;".3"</f>
        <v>4.2.2.2.3</v>
      </c>
      <c r="H58" s="60" t="s">
        <v>167</v>
      </c>
      <c r="I58" s="60"/>
      <c r="J58" s="48" t="s">
        <v>155</v>
      </c>
      <c r="K58" s="50">
        <f t="shared" si="187"/>
        <v>0</v>
      </c>
      <c r="L58" s="50">
        <f t="shared" si="187"/>
        <v>0</v>
      </c>
      <c r="M58" s="50">
        <f t="shared" si="187"/>
        <v>0</v>
      </c>
      <c r="N58" s="50">
        <f t="shared" si="135"/>
        <v>0</v>
      </c>
      <c r="O58" s="50">
        <f t="shared" si="136"/>
        <v>0</v>
      </c>
      <c r="P58" s="50">
        <f t="shared" si="137"/>
        <v>0</v>
      </c>
      <c r="Q58" s="50">
        <f t="shared" si="138"/>
        <v>0</v>
      </c>
      <c r="R58" s="50">
        <f t="shared" si="139"/>
        <v>0</v>
      </c>
      <c r="S58" s="50">
        <f t="shared" si="188"/>
        <v>0</v>
      </c>
      <c r="T58" s="50">
        <f t="shared" si="188"/>
        <v>0</v>
      </c>
      <c r="U58" s="50">
        <f t="shared" si="188"/>
        <v>0</v>
      </c>
      <c r="V58" s="50">
        <f t="shared" si="188"/>
        <v>0</v>
      </c>
      <c r="W58" s="50">
        <f t="shared" si="188"/>
        <v>0</v>
      </c>
      <c r="X58" s="50">
        <f t="shared" si="188"/>
        <v>0</v>
      </c>
      <c r="Y58" s="50">
        <f t="shared" si="188"/>
        <v>0</v>
      </c>
      <c r="Z58" s="50">
        <f t="shared" si="188"/>
        <v>0</v>
      </c>
      <c r="AA58" s="50">
        <f t="shared" si="188"/>
        <v>0</v>
      </c>
      <c r="AB58" s="50">
        <f t="shared" si="188"/>
        <v>0</v>
      </c>
      <c r="AC58" s="50">
        <f t="shared" si="188"/>
        <v>0</v>
      </c>
      <c r="AD58" s="50">
        <f t="shared" si="188"/>
        <v>0</v>
      </c>
      <c r="AE58" s="51">
        <f t="shared" si="141"/>
        <v>0</v>
      </c>
      <c r="AF58" s="51">
        <f t="shared" si="142"/>
        <v>0</v>
      </c>
      <c r="AG58" s="51">
        <f t="shared" si="143"/>
        <v>0</v>
      </c>
      <c r="AH58" s="51">
        <f t="shared" si="144"/>
        <v>0</v>
      </c>
      <c r="AI58" s="51">
        <f t="shared" si="145"/>
        <v>0</v>
      </c>
      <c r="AJ58" s="51">
        <f t="shared" si="189"/>
        <v>0</v>
      </c>
      <c r="AK58" s="51">
        <f t="shared" si="189"/>
        <v>0</v>
      </c>
      <c r="AL58" s="51">
        <f t="shared" si="189"/>
        <v>0</v>
      </c>
      <c r="AM58" s="51">
        <f t="shared" si="189"/>
        <v>0</v>
      </c>
      <c r="AN58" s="51">
        <f t="shared" si="189"/>
        <v>0</v>
      </c>
      <c r="AO58" s="51">
        <f t="shared" si="189"/>
        <v>0</v>
      </c>
      <c r="AP58" s="51">
        <f t="shared" si="189"/>
        <v>0</v>
      </c>
      <c r="AQ58" s="51">
        <f t="shared" si="189"/>
        <v>0</v>
      </c>
      <c r="AR58" s="51">
        <f t="shared" si="189"/>
        <v>0</v>
      </c>
      <c r="AS58" s="51">
        <f t="shared" si="189"/>
        <v>0</v>
      </c>
      <c r="AT58" s="51">
        <f t="shared" si="189"/>
        <v>0</v>
      </c>
      <c r="AU58" s="51">
        <f t="shared" si="189"/>
        <v>0</v>
      </c>
      <c r="AV58" s="50">
        <f t="shared" si="147"/>
        <v>0</v>
      </c>
      <c r="AW58" s="50">
        <f t="shared" si="190"/>
        <v>0</v>
      </c>
      <c r="AX58" s="50">
        <f t="shared" si="190"/>
        <v>0</v>
      </c>
      <c r="AY58" s="50">
        <f t="shared" si="190"/>
        <v>0</v>
      </c>
      <c r="AZ58" s="50">
        <f t="shared" si="190"/>
        <v>0</v>
      </c>
      <c r="BA58" s="50">
        <f t="shared" si="148"/>
        <v>0</v>
      </c>
      <c r="BB58" s="50">
        <f t="shared" si="149"/>
        <v>0</v>
      </c>
      <c r="BC58" s="50">
        <f t="shared" si="150"/>
        <v>0</v>
      </c>
      <c r="BD58" s="50">
        <f t="shared" si="151"/>
        <v>0</v>
      </c>
      <c r="BE58" s="50">
        <f t="shared" si="152"/>
        <v>0</v>
      </c>
      <c r="BF58" s="50">
        <f t="shared" si="191"/>
        <v>0</v>
      </c>
      <c r="BG58" s="50">
        <f t="shared" si="191"/>
        <v>0</v>
      </c>
      <c r="BH58" s="50">
        <f t="shared" si="191"/>
        <v>0</v>
      </c>
      <c r="BI58" s="50">
        <f t="shared" si="191"/>
        <v>0</v>
      </c>
      <c r="BJ58" s="50">
        <f t="shared" si="191"/>
        <v>0</v>
      </c>
      <c r="BK58" s="50">
        <f t="shared" si="191"/>
        <v>0</v>
      </c>
      <c r="BL58" s="50">
        <f t="shared" si="191"/>
        <v>0</v>
      </c>
      <c r="BM58" s="50">
        <f t="shared" si="191"/>
        <v>0</v>
      </c>
      <c r="BN58" s="50">
        <f t="shared" si="191"/>
        <v>0</v>
      </c>
      <c r="BO58" s="50">
        <f t="shared" si="191"/>
        <v>0</v>
      </c>
      <c r="BP58" s="50">
        <f t="shared" si="191"/>
        <v>0</v>
      </c>
      <c r="BQ58" s="50">
        <f t="shared" si="191"/>
        <v>0</v>
      </c>
      <c r="BR58" s="50">
        <f t="shared" si="154"/>
        <v>0</v>
      </c>
      <c r="BS58" s="50">
        <f t="shared" si="155"/>
        <v>0</v>
      </c>
      <c r="BT58" s="50">
        <f t="shared" si="156"/>
        <v>0</v>
      </c>
      <c r="BU58" s="50">
        <f t="shared" si="157"/>
        <v>0</v>
      </c>
      <c r="BV58" s="50">
        <f t="shared" si="158"/>
        <v>0</v>
      </c>
      <c r="BW58" s="50">
        <f t="shared" si="192"/>
        <v>0</v>
      </c>
      <c r="BX58" s="50">
        <f t="shared" si="192"/>
        <v>0</v>
      </c>
      <c r="BY58" s="50">
        <f t="shared" si="192"/>
        <v>0</v>
      </c>
      <c r="BZ58" s="50">
        <f t="shared" si="192"/>
        <v>0</v>
      </c>
      <c r="CA58" s="50">
        <f t="shared" si="192"/>
        <v>0</v>
      </c>
      <c r="CB58" s="50">
        <f t="shared" si="192"/>
        <v>0</v>
      </c>
      <c r="CC58" s="50">
        <f t="shared" si="192"/>
        <v>0</v>
      </c>
      <c r="CD58" s="50">
        <f t="shared" si="192"/>
        <v>0</v>
      </c>
      <c r="CE58" s="50">
        <f t="shared" si="192"/>
        <v>0</v>
      </c>
      <c r="CF58" s="50">
        <f t="shared" si="192"/>
        <v>0</v>
      </c>
      <c r="CG58" s="50">
        <f t="shared" si="192"/>
        <v>0</v>
      </c>
      <c r="CH58" s="50">
        <f t="shared" si="192"/>
        <v>0</v>
      </c>
      <c r="CI58" s="50">
        <f t="array" ref="CI58">BR58</f>
        <v>0</v>
      </c>
      <c r="CJ58" s="50">
        <f t="array" ref="CJ58">CI58</f>
        <v>0</v>
      </c>
      <c r="CK58" s="50">
        <f t="array" ref="CK58">CJ58</f>
        <v>0</v>
      </c>
      <c r="CL58" s="50">
        <f t="array" ref="CL58">CK58</f>
        <v>0</v>
      </c>
      <c r="CM58" s="41">
        <f t="shared" si="160"/>
        <v>0</v>
      </c>
      <c r="CN58" s="41">
        <f t="shared" si="161"/>
        <v>0</v>
      </c>
      <c r="CO58" s="41">
        <f t="shared" si="162"/>
        <v>0</v>
      </c>
      <c r="CP58" s="41">
        <f t="shared" si="163"/>
        <v>0</v>
      </c>
      <c r="CQ58" s="41">
        <f t="shared" si="164"/>
        <v>0</v>
      </c>
      <c r="CR58" s="51">
        <f t="shared" si="193"/>
        <v>0</v>
      </c>
      <c r="CS58" s="51">
        <f t="shared" si="193"/>
        <v>0</v>
      </c>
      <c r="CT58" s="51">
        <f t="shared" si="193"/>
        <v>0</v>
      </c>
      <c r="CU58" s="51">
        <f t="shared" si="193"/>
        <v>0</v>
      </c>
      <c r="CV58" s="51">
        <f t="shared" si="193"/>
        <v>0</v>
      </c>
      <c r="CW58" s="51">
        <f t="shared" si="193"/>
        <v>0</v>
      </c>
      <c r="CX58" s="51">
        <f t="shared" si="193"/>
        <v>0</v>
      </c>
      <c r="CY58" s="51">
        <f t="shared" si="193"/>
        <v>0</v>
      </c>
      <c r="CZ58" s="51">
        <f t="shared" si="193"/>
        <v>0</v>
      </c>
      <c r="DA58" s="51">
        <f t="shared" si="193"/>
        <v>0</v>
      </c>
      <c r="DB58" s="51">
        <f t="shared" si="193"/>
        <v>0</v>
      </c>
      <c r="DC58" s="51">
        <f t="shared" si="193"/>
        <v>0</v>
      </c>
      <c r="DD58" s="46">
        <f t="shared" si="166"/>
        <v>0</v>
      </c>
      <c r="DE58" s="46">
        <f t="shared" si="167"/>
        <v>0</v>
      </c>
      <c r="DF58" s="41">
        <f t="array" ref="DF58">CM58</f>
        <v>0</v>
      </c>
      <c r="DG58" s="41">
        <f t="array" ref="DG58">DF58</f>
        <v>0</v>
      </c>
      <c r="DH58" s="41">
        <f t="array" ref="DH58">DG58</f>
        <v>0</v>
      </c>
      <c r="DI58" s="41">
        <f t="array" ref="DI58">DH58</f>
        <v>0</v>
      </c>
      <c r="DJ58" s="41"/>
      <c r="DK58" s="41"/>
      <c r="DL58" s="41"/>
      <c r="DM58" s="41"/>
      <c r="DN58" s="41"/>
      <c r="DO58" s="41"/>
      <c r="DP58" s="41"/>
    </row>
    <row r="59" spans="1:122" ht="15" hidden="1" customHeight="1" x14ac:dyDescent="0.25">
      <c r="A59" s="47" t="b">
        <f t="shared" ref="A59" si="196">AND($A$19,TYPE_TRANSFER_FLUID="вода и пар")</f>
        <v>0</v>
      </c>
      <c r="D59" s="1" t="s">
        <v>173</v>
      </c>
      <c r="E59" s="1">
        <v>8</v>
      </c>
      <c r="G59" s="48" t="str">
        <f>G55&amp;".4"</f>
        <v>4.2.2.2.4</v>
      </c>
      <c r="H59" s="60" t="s">
        <v>169</v>
      </c>
      <c r="I59" s="60"/>
      <c r="J59" s="48" t="s">
        <v>155</v>
      </c>
      <c r="K59" s="50">
        <f t="shared" si="187"/>
        <v>0</v>
      </c>
      <c r="L59" s="50">
        <f t="shared" si="187"/>
        <v>0</v>
      </c>
      <c r="M59" s="50">
        <f t="shared" si="187"/>
        <v>0</v>
      </c>
      <c r="N59" s="50">
        <f t="shared" si="135"/>
        <v>0</v>
      </c>
      <c r="O59" s="50">
        <f t="shared" si="136"/>
        <v>0</v>
      </c>
      <c r="P59" s="50">
        <f t="shared" si="137"/>
        <v>0</v>
      </c>
      <c r="Q59" s="50">
        <f t="shared" si="138"/>
        <v>0</v>
      </c>
      <c r="R59" s="50">
        <f t="shared" si="139"/>
        <v>0</v>
      </c>
      <c r="S59" s="50">
        <f t="shared" si="188"/>
        <v>0</v>
      </c>
      <c r="T59" s="50">
        <f t="shared" si="188"/>
        <v>0</v>
      </c>
      <c r="U59" s="50">
        <f t="shared" si="188"/>
        <v>0</v>
      </c>
      <c r="V59" s="50">
        <f t="shared" si="188"/>
        <v>0</v>
      </c>
      <c r="W59" s="50">
        <f t="shared" si="188"/>
        <v>0</v>
      </c>
      <c r="X59" s="50">
        <f t="shared" si="188"/>
        <v>0</v>
      </c>
      <c r="Y59" s="50">
        <f t="shared" si="188"/>
        <v>0</v>
      </c>
      <c r="Z59" s="50">
        <f t="shared" si="188"/>
        <v>0</v>
      </c>
      <c r="AA59" s="50">
        <f t="shared" si="188"/>
        <v>0</v>
      </c>
      <c r="AB59" s="50">
        <f t="shared" si="188"/>
        <v>0</v>
      </c>
      <c r="AC59" s="50">
        <f t="shared" si="188"/>
        <v>0</v>
      </c>
      <c r="AD59" s="50">
        <f t="shared" si="188"/>
        <v>0</v>
      </c>
      <c r="AE59" s="51">
        <f t="shared" si="141"/>
        <v>0</v>
      </c>
      <c r="AF59" s="51">
        <f t="shared" si="142"/>
        <v>0</v>
      </c>
      <c r="AG59" s="51">
        <f t="shared" si="143"/>
        <v>0</v>
      </c>
      <c r="AH59" s="51">
        <f t="shared" si="144"/>
        <v>0</v>
      </c>
      <c r="AI59" s="51">
        <f t="shared" si="145"/>
        <v>0</v>
      </c>
      <c r="AJ59" s="51">
        <f t="shared" si="189"/>
        <v>0</v>
      </c>
      <c r="AK59" s="51">
        <f t="shared" si="189"/>
        <v>0</v>
      </c>
      <c r="AL59" s="51">
        <f t="shared" si="189"/>
        <v>0</v>
      </c>
      <c r="AM59" s="51">
        <f t="shared" si="189"/>
        <v>0</v>
      </c>
      <c r="AN59" s="51">
        <f t="shared" si="189"/>
        <v>0</v>
      </c>
      <c r="AO59" s="51">
        <f t="shared" si="189"/>
        <v>0</v>
      </c>
      <c r="AP59" s="51">
        <f t="shared" si="189"/>
        <v>0</v>
      </c>
      <c r="AQ59" s="51">
        <f t="shared" si="189"/>
        <v>0</v>
      </c>
      <c r="AR59" s="51">
        <f t="shared" si="189"/>
        <v>0</v>
      </c>
      <c r="AS59" s="51">
        <f t="shared" si="189"/>
        <v>0</v>
      </c>
      <c r="AT59" s="51">
        <f t="shared" si="189"/>
        <v>0</v>
      </c>
      <c r="AU59" s="51">
        <f t="shared" si="189"/>
        <v>0</v>
      </c>
      <c r="AV59" s="50">
        <f t="shared" si="147"/>
        <v>0</v>
      </c>
      <c r="AW59" s="50">
        <f t="shared" si="190"/>
        <v>0</v>
      </c>
      <c r="AX59" s="50">
        <f t="shared" si="190"/>
        <v>0</v>
      </c>
      <c r="AY59" s="50">
        <f t="shared" si="190"/>
        <v>0</v>
      </c>
      <c r="AZ59" s="50">
        <f t="shared" si="190"/>
        <v>0</v>
      </c>
      <c r="BA59" s="50">
        <f t="shared" si="148"/>
        <v>0</v>
      </c>
      <c r="BB59" s="50">
        <f t="shared" si="149"/>
        <v>0</v>
      </c>
      <c r="BC59" s="50">
        <f t="shared" si="150"/>
        <v>0</v>
      </c>
      <c r="BD59" s="50">
        <f t="shared" si="151"/>
        <v>0</v>
      </c>
      <c r="BE59" s="50">
        <f t="shared" si="152"/>
        <v>0</v>
      </c>
      <c r="BF59" s="50">
        <f t="shared" si="191"/>
        <v>0</v>
      </c>
      <c r="BG59" s="50">
        <f t="shared" si="191"/>
        <v>0</v>
      </c>
      <c r="BH59" s="50">
        <f t="shared" si="191"/>
        <v>0</v>
      </c>
      <c r="BI59" s="50">
        <f t="shared" si="191"/>
        <v>0</v>
      </c>
      <c r="BJ59" s="50">
        <f t="shared" si="191"/>
        <v>0</v>
      </c>
      <c r="BK59" s="50">
        <f t="shared" si="191"/>
        <v>0</v>
      </c>
      <c r="BL59" s="50">
        <f t="shared" si="191"/>
        <v>0</v>
      </c>
      <c r="BM59" s="50">
        <f t="shared" si="191"/>
        <v>0</v>
      </c>
      <c r="BN59" s="50">
        <f t="shared" si="191"/>
        <v>0</v>
      </c>
      <c r="BO59" s="50">
        <f t="shared" si="191"/>
        <v>0</v>
      </c>
      <c r="BP59" s="50">
        <f t="shared" si="191"/>
        <v>0</v>
      </c>
      <c r="BQ59" s="50">
        <f t="shared" si="191"/>
        <v>0</v>
      </c>
      <c r="BR59" s="50">
        <f t="shared" si="154"/>
        <v>0</v>
      </c>
      <c r="BS59" s="50">
        <f t="shared" si="155"/>
        <v>0</v>
      </c>
      <c r="BT59" s="50">
        <f t="shared" si="156"/>
        <v>0</v>
      </c>
      <c r="BU59" s="50">
        <f t="shared" si="157"/>
        <v>0</v>
      </c>
      <c r="BV59" s="50">
        <f t="shared" si="158"/>
        <v>0</v>
      </c>
      <c r="BW59" s="50">
        <f t="shared" si="192"/>
        <v>0</v>
      </c>
      <c r="BX59" s="50">
        <f t="shared" si="192"/>
        <v>0</v>
      </c>
      <c r="BY59" s="50">
        <f t="shared" si="192"/>
        <v>0</v>
      </c>
      <c r="BZ59" s="50">
        <f t="shared" si="192"/>
        <v>0</v>
      </c>
      <c r="CA59" s="50">
        <f t="shared" si="192"/>
        <v>0</v>
      </c>
      <c r="CB59" s="50">
        <f t="shared" si="192"/>
        <v>0</v>
      </c>
      <c r="CC59" s="50">
        <f t="shared" si="192"/>
        <v>0</v>
      </c>
      <c r="CD59" s="50">
        <f t="shared" si="192"/>
        <v>0</v>
      </c>
      <c r="CE59" s="50">
        <f t="shared" si="192"/>
        <v>0</v>
      </c>
      <c r="CF59" s="50">
        <f t="shared" si="192"/>
        <v>0</v>
      </c>
      <c r="CG59" s="50">
        <f t="shared" si="192"/>
        <v>0</v>
      </c>
      <c r="CH59" s="50">
        <f t="shared" si="192"/>
        <v>0</v>
      </c>
      <c r="CI59" s="50">
        <f t="array" ref="CI59">BR59</f>
        <v>0</v>
      </c>
      <c r="CJ59" s="50">
        <f t="array" ref="CJ59">CI59</f>
        <v>0</v>
      </c>
      <c r="CK59" s="50">
        <f t="array" ref="CK59">CJ59</f>
        <v>0</v>
      </c>
      <c r="CL59" s="50">
        <f t="array" ref="CL59">CK59</f>
        <v>0</v>
      </c>
      <c r="CM59" s="41">
        <f t="shared" si="160"/>
        <v>0</v>
      </c>
      <c r="CN59" s="41">
        <f t="shared" si="161"/>
        <v>0</v>
      </c>
      <c r="CO59" s="41">
        <f t="shared" si="162"/>
        <v>0</v>
      </c>
      <c r="CP59" s="41">
        <f t="shared" si="163"/>
        <v>0</v>
      </c>
      <c r="CQ59" s="41">
        <f t="shared" si="164"/>
        <v>0</v>
      </c>
      <c r="CR59" s="51">
        <f t="shared" si="193"/>
        <v>0</v>
      </c>
      <c r="CS59" s="51">
        <f t="shared" si="193"/>
        <v>0</v>
      </c>
      <c r="CT59" s="51">
        <f t="shared" si="193"/>
        <v>0</v>
      </c>
      <c r="CU59" s="51">
        <f t="shared" si="193"/>
        <v>0</v>
      </c>
      <c r="CV59" s="51">
        <f t="shared" si="193"/>
        <v>0</v>
      </c>
      <c r="CW59" s="51">
        <f t="shared" si="193"/>
        <v>0</v>
      </c>
      <c r="CX59" s="51">
        <f t="shared" si="193"/>
        <v>0</v>
      </c>
      <c r="CY59" s="51">
        <f t="shared" si="193"/>
        <v>0</v>
      </c>
      <c r="CZ59" s="51">
        <f t="shared" si="193"/>
        <v>0</v>
      </c>
      <c r="DA59" s="51">
        <f t="shared" si="193"/>
        <v>0</v>
      </c>
      <c r="DB59" s="51">
        <f t="shared" si="193"/>
        <v>0</v>
      </c>
      <c r="DC59" s="51">
        <f t="shared" si="193"/>
        <v>0</v>
      </c>
      <c r="DD59" s="46">
        <f t="shared" si="166"/>
        <v>0</v>
      </c>
      <c r="DE59" s="46">
        <f t="shared" si="167"/>
        <v>0</v>
      </c>
      <c r="DF59" s="41">
        <f t="array" ref="DF59">CM59</f>
        <v>0</v>
      </c>
      <c r="DG59" s="41">
        <f t="array" ref="DG59">DF59</f>
        <v>0</v>
      </c>
      <c r="DH59" s="41">
        <f t="array" ref="DH59">DG59</f>
        <v>0</v>
      </c>
      <c r="DI59" s="41">
        <f t="array" ref="DI59">DH59</f>
        <v>0</v>
      </c>
      <c r="DJ59" s="41"/>
      <c r="DK59" s="41"/>
      <c r="DL59" s="41"/>
      <c r="DM59" s="41"/>
      <c r="DN59" s="41"/>
      <c r="DO59" s="41"/>
      <c r="DP59" s="41"/>
    </row>
    <row r="60" spans="1:122" s="34" customFormat="1" ht="15" hidden="1" customHeight="1" x14ac:dyDescent="0.2">
      <c r="A60" s="47" t="b">
        <f>FALSE</f>
        <v>0</v>
      </c>
      <c r="B60" s="1"/>
      <c r="D60" s="8"/>
      <c r="E60" s="8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67"/>
      <c r="CB60" s="67"/>
      <c r="CC60" s="67"/>
      <c r="CD60" s="67"/>
      <c r="CE60" s="67"/>
      <c r="CF60" s="67"/>
      <c r="CG60" s="67"/>
      <c r="CH60" s="67"/>
      <c r="CI60" s="67"/>
      <c r="CJ60" s="67"/>
      <c r="CK60" s="67"/>
      <c r="CL60" s="67"/>
      <c r="CM60" s="67"/>
      <c r="CN60" s="67"/>
      <c r="CO60" s="67"/>
      <c r="CP60" s="67"/>
      <c r="CQ60" s="67"/>
      <c r="CR60" s="67"/>
      <c r="CS60" s="67"/>
      <c r="CT60" s="67"/>
      <c r="CU60" s="67"/>
      <c r="CV60" s="67"/>
      <c r="CW60" s="67"/>
      <c r="CX60" s="67"/>
      <c r="CY60" s="67"/>
      <c r="CZ60" s="67"/>
      <c r="DA60" s="67"/>
      <c r="DB60" s="67"/>
      <c r="DC60" s="67"/>
      <c r="DD60" s="67"/>
      <c r="DE60" s="67"/>
      <c r="DF60" s="67"/>
      <c r="DG60" s="67"/>
      <c r="DH60" s="67"/>
      <c r="DI60" s="67"/>
      <c r="DJ60" s="67"/>
      <c r="DK60" s="67"/>
      <c r="DL60" s="67"/>
      <c r="DM60" s="67"/>
      <c r="DN60" s="67"/>
      <c r="DO60" s="67"/>
      <c r="DP60" s="67"/>
      <c r="DR60" s="42"/>
    </row>
    <row r="61" spans="1:122" s="34" customFormat="1" ht="15" hidden="1" customHeight="1" x14ac:dyDescent="0.2">
      <c r="A61" s="47" t="b">
        <f t="array" ref="A61">A60</f>
        <v>0</v>
      </c>
      <c r="B61" s="1"/>
      <c r="D61" s="8"/>
      <c r="E61" s="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68"/>
      <c r="CB61" s="68"/>
      <c r="CC61" s="68"/>
      <c r="CD61" s="68"/>
      <c r="CE61" s="68"/>
      <c r="CF61" s="68"/>
      <c r="CG61" s="68"/>
      <c r="CH61" s="68"/>
      <c r="CI61" s="68"/>
      <c r="CJ61" s="68"/>
      <c r="CK61" s="68"/>
      <c r="CL61" s="68"/>
      <c r="CM61" s="68"/>
      <c r="CN61" s="68"/>
      <c r="CO61" s="68"/>
      <c r="CP61" s="68"/>
      <c r="CQ61" s="68"/>
      <c r="CR61" s="68"/>
      <c r="CS61" s="68"/>
      <c r="CT61" s="68"/>
      <c r="CU61" s="68"/>
      <c r="CV61" s="68"/>
      <c r="CW61" s="68"/>
      <c r="CX61" s="68"/>
      <c r="CY61" s="68"/>
      <c r="CZ61" s="68"/>
      <c r="DA61" s="68"/>
      <c r="DB61" s="68"/>
      <c r="DC61" s="68"/>
      <c r="DD61" s="68"/>
      <c r="DE61" s="68"/>
      <c r="DF61" s="68"/>
      <c r="DG61" s="68"/>
      <c r="DH61" s="68"/>
      <c r="DI61" s="68"/>
      <c r="DJ61" s="68"/>
      <c r="DK61" s="68"/>
      <c r="DL61" s="68"/>
      <c r="DM61" s="68"/>
      <c r="DN61" s="68"/>
      <c r="DO61" s="68"/>
      <c r="DP61" s="68"/>
      <c r="DR61" s="42"/>
    </row>
    <row r="62" spans="1:122" s="34" customFormat="1" ht="15" hidden="1" customHeight="1" x14ac:dyDescent="0.2">
      <c r="A62" s="47" t="b">
        <f t="array" ref="A62">A61</f>
        <v>0</v>
      </c>
      <c r="B62" s="69" t="str">
        <f t="array" ref="B62">G59</f>
        <v>4.2.2.2.4</v>
      </c>
      <c r="D62" s="8"/>
      <c r="E62" s="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8"/>
      <c r="BV62" s="68"/>
      <c r="BW62" s="68"/>
      <c r="BX62" s="68"/>
      <c r="BY62" s="68"/>
      <c r="BZ62" s="68"/>
      <c r="CA62" s="68"/>
      <c r="CB62" s="68"/>
      <c r="CC62" s="68"/>
      <c r="CD62" s="68"/>
      <c r="CE62" s="68"/>
      <c r="CF62" s="68"/>
      <c r="CG62" s="68"/>
      <c r="CH62" s="68"/>
      <c r="CI62" s="68"/>
      <c r="CJ62" s="68"/>
      <c r="CK62" s="68"/>
      <c r="CL62" s="68"/>
      <c r="CM62" s="68"/>
      <c r="CN62" s="68"/>
      <c r="CO62" s="68"/>
      <c r="CP62" s="68"/>
      <c r="CQ62" s="68"/>
      <c r="CR62" s="68"/>
      <c r="CS62" s="68"/>
      <c r="CT62" s="68"/>
      <c r="CU62" s="68"/>
      <c r="CV62" s="68"/>
      <c r="CW62" s="68"/>
      <c r="CX62" s="68"/>
      <c r="CY62" s="68"/>
      <c r="CZ62" s="68"/>
      <c r="DA62" s="68"/>
      <c r="DB62" s="68"/>
      <c r="DC62" s="68"/>
      <c r="DD62" s="68"/>
      <c r="DE62" s="68"/>
      <c r="DF62" s="68"/>
      <c r="DG62" s="68"/>
      <c r="DH62" s="68"/>
      <c r="DI62" s="68"/>
      <c r="DJ62" s="68"/>
      <c r="DK62" s="68"/>
      <c r="DL62" s="68"/>
      <c r="DM62" s="68"/>
      <c r="DN62" s="68"/>
      <c r="DO62" s="68"/>
      <c r="DP62" s="68"/>
      <c r="DR62" s="42"/>
    </row>
    <row r="63" spans="1:122" ht="15" hidden="1" customHeight="1" x14ac:dyDescent="0.25">
      <c r="A63" s="47" t="b">
        <f t="array" ref="A63">$A$19</f>
        <v>0</v>
      </c>
      <c r="C63" s="9"/>
      <c r="G63" s="70"/>
      <c r="H63" s="71" t="s">
        <v>179</v>
      </c>
      <c r="I63" s="71"/>
      <c r="J63" s="71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3"/>
      <c r="AF63" s="73"/>
      <c r="AG63" s="73"/>
      <c r="AH63" s="73"/>
      <c r="AI63" s="73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3"/>
      <c r="AW63" s="72"/>
      <c r="AX63" s="72"/>
      <c r="AY63" s="72"/>
      <c r="AZ63" s="72"/>
      <c r="BA63" s="73"/>
      <c r="BB63" s="73"/>
      <c r="BC63" s="73"/>
      <c r="BD63" s="73"/>
      <c r="BE63" s="73"/>
      <c r="BF63" s="72"/>
      <c r="BG63" s="72"/>
      <c r="BH63" s="72"/>
      <c r="BI63" s="72"/>
      <c r="BJ63" s="72"/>
      <c r="BK63" s="72"/>
      <c r="BL63" s="72"/>
      <c r="BM63" s="72"/>
      <c r="BN63" s="72"/>
      <c r="BO63" s="72"/>
      <c r="BP63" s="72"/>
      <c r="BQ63" s="72"/>
      <c r="BR63" s="73"/>
      <c r="BS63" s="73"/>
      <c r="BT63" s="73"/>
      <c r="BU63" s="73"/>
      <c r="BV63" s="73"/>
      <c r="BW63" s="72"/>
      <c r="BX63" s="72"/>
      <c r="BY63" s="72"/>
      <c r="BZ63" s="72"/>
      <c r="CA63" s="72"/>
      <c r="CB63" s="72"/>
      <c r="CC63" s="72"/>
      <c r="CD63" s="72"/>
      <c r="CE63" s="72"/>
      <c r="CF63" s="72"/>
      <c r="CG63" s="72"/>
      <c r="CH63" s="72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2"/>
      <c r="DE63" s="72"/>
      <c r="DF63" s="73"/>
      <c r="DG63" s="73"/>
      <c r="DH63" s="73"/>
      <c r="DI63" s="73"/>
      <c r="DJ63" s="72"/>
      <c r="DK63" s="72"/>
      <c r="DL63" s="72"/>
      <c r="DM63" s="72"/>
      <c r="DN63" s="72"/>
      <c r="DO63" s="72"/>
      <c r="DP63" s="72"/>
    </row>
    <row r="64" spans="1:122" s="34" customFormat="1" ht="15" hidden="1" customHeight="1" x14ac:dyDescent="0.2">
      <c r="A64" s="33" t="b">
        <f t="array" ref="A64">$A$19</f>
        <v>0</v>
      </c>
      <c r="B64" s="8"/>
      <c r="C64" s="8"/>
      <c r="D64" s="8"/>
      <c r="E64" s="8"/>
      <c r="G64" s="54" t="s">
        <v>180</v>
      </c>
      <c r="H64" s="55" t="s">
        <v>181</v>
      </c>
      <c r="I64" s="49"/>
      <c r="J64" s="38" t="s">
        <v>155</v>
      </c>
      <c r="K64" s="45">
        <f>K65+K74+K75</f>
        <v>0</v>
      </c>
      <c r="L64" s="45">
        <f>L65+L74+L75</f>
        <v>0</v>
      </c>
      <c r="M64" s="45">
        <f>M65+M74+M75</f>
        <v>0</v>
      </c>
      <c r="N64" s="45">
        <f t="shared" ref="N64:N95" si="197">SUM(O64:R64)</f>
        <v>0</v>
      </c>
      <c r="O64" s="45">
        <f t="shared" ref="O64:O95" si="198">SUM(S64:U64)</f>
        <v>0</v>
      </c>
      <c r="P64" s="45">
        <f t="shared" ref="P64:P95" si="199">SUM(V64:X64)</f>
        <v>0</v>
      </c>
      <c r="Q64" s="45">
        <f t="shared" ref="Q64:Q95" si="200">SUM(Y64:AA64)</f>
        <v>0</v>
      </c>
      <c r="R64" s="45">
        <f t="shared" ref="R64:R95" si="201">SUM(AB64:AD64)</f>
        <v>0</v>
      </c>
      <c r="S64" s="45">
        <f t="shared" ref="S64:AD64" si="202">S65+S74+S75</f>
        <v>0</v>
      </c>
      <c r="T64" s="45">
        <f t="shared" si="202"/>
        <v>0</v>
      </c>
      <c r="U64" s="45">
        <f t="shared" si="202"/>
        <v>0</v>
      </c>
      <c r="V64" s="45">
        <f t="shared" si="202"/>
        <v>0</v>
      </c>
      <c r="W64" s="45">
        <f t="shared" si="202"/>
        <v>0</v>
      </c>
      <c r="X64" s="45">
        <f t="shared" si="202"/>
        <v>0</v>
      </c>
      <c r="Y64" s="45">
        <f t="shared" si="202"/>
        <v>0</v>
      </c>
      <c r="Z64" s="45">
        <f t="shared" si="202"/>
        <v>0</v>
      </c>
      <c r="AA64" s="45">
        <f t="shared" si="202"/>
        <v>0</v>
      </c>
      <c r="AB64" s="45">
        <f t="shared" si="202"/>
        <v>0</v>
      </c>
      <c r="AC64" s="45">
        <f t="shared" si="202"/>
        <v>0</v>
      </c>
      <c r="AD64" s="45">
        <f t="shared" si="202"/>
        <v>0</v>
      </c>
      <c r="AE64" s="41">
        <f t="shared" ref="AE64:AE95" si="203">SUM(AF64:AI64)</f>
        <v>0</v>
      </c>
      <c r="AF64" s="41">
        <f t="shared" ref="AF64:AF95" si="204">SUM(AJ64:AL64)</f>
        <v>0</v>
      </c>
      <c r="AG64" s="41">
        <f t="shared" ref="AG64:AG95" si="205">SUM(AM64:AO64)</f>
        <v>0</v>
      </c>
      <c r="AH64" s="41">
        <f t="shared" ref="AH64:AH95" si="206">SUM(AP64:AR64)</f>
        <v>0</v>
      </c>
      <c r="AI64" s="41">
        <f t="shared" ref="AI64:AI95" si="207">SUM(AS64:AU64)</f>
        <v>0</v>
      </c>
      <c r="AJ64" s="41">
        <f t="shared" ref="AJ64:AU64" si="208">AJ65+AJ74+AJ75</f>
        <v>0</v>
      </c>
      <c r="AK64" s="41">
        <f t="shared" si="208"/>
        <v>0</v>
      </c>
      <c r="AL64" s="41">
        <f t="shared" si="208"/>
        <v>0</v>
      </c>
      <c r="AM64" s="41">
        <f t="shared" si="208"/>
        <v>0</v>
      </c>
      <c r="AN64" s="41">
        <f t="shared" si="208"/>
        <v>0</v>
      </c>
      <c r="AO64" s="41">
        <f t="shared" si="208"/>
        <v>0</v>
      </c>
      <c r="AP64" s="41">
        <f t="shared" si="208"/>
        <v>0</v>
      </c>
      <c r="AQ64" s="41">
        <f t="shared" si="208"/>
        <v>0</v>
      </c>
      <c r="AR64" s="41">
        <f t="shared" si="208"/>
        <v>0</v>
      </c>
      <c r="AS64" s="41">
        <f t="shared" si="208"/>
        <v>0</v>
      </c>
      <c r="AT64" s="41">
        <f t="shared" si="208"/>
        <v>0</v>
      </c>
      <c r="AU64" s="41">
        <f t="shared" si="208"/>
        <v>0</v>
      </c>
      <c r="AV64" s="45">
        <f t="shared" ref="AV64:AV95" si="209">SUM(AW64:AZ64)</f>
        <v>0</v>
      </c>
      <c r="AW64" s="45">
        <f>AW65+AW74+AW75</f>
        <v>0</v>
      </c>
      <c r="AX64" s="45">
        <f>AX65+AX74+AX75</f>
        <v>0</v>
      </c>
      <c r="AY64" s="45">
        <f>AY65+AY74+AY75</f>
        <v>0</v>
      </c>
      <c r="AZ64" s="45">
        <f>AZ65+AZ74+AZ75</f>
        <v>0</v>
      </c>
      <c r="BA64" s="45">
        <f t="shared" ref="BA64:BA95" si="210">SUM(BB64:BE64)</f>
        <v>0</v>
      </c>
      <c r="BB64" s="45">
        <f t="shared" ref="BB64:BB95" si="211">SUM(BF64:BH64)</f>
        <v>0</v>
      </c>
      <c r="BC64" s="45">
        <f t="shared" ref="BC64:BC95" si="212">SUM(BI64:BK64)</f>
        <v>0</v>
      </c>
      <c r="BD64" s="45">
        <f t="shared" ref="BD64:BD95" si="213">SUM(BL64:BN64)</f>
        <v>0</v>
      </c>
      <c r="BE64" s="45">
        <f t="shared" ref="BE64:BE95" si="214">SUM(BO64:BQ64)</f>
        <v>0</v>
      </c>
      <c r="BF64" s="45">
        <f t="shared" ref="BF64:BQ64" si="215">BF65+BF74+BF75</f>
        <v>0</v>
      </c>
      <c r="BG64" s="45">
        <f t="shared" si="215"/>
        <v>0</v>
      </c>
      <c r="BH64" s="45">
        <f t="shared" si="215"/>
        <v>0</v>
      </c>
      <c r="BI64" s="45">
        <f t="shared" si="215"/>
        <v>0</v>
      </c>
      <c r="BJ64" s="45">
        <f t="shared" si="215"/>
        <v>0</v>
      </c>
      <c r="BK64" s="45">
        <f t="shared" si="215"/>
        <v>0</v>
      </c>
      <c r="BL64" s="45">
        <f t="shared" si="215"/>
        <v>0</v>
      </c>
      <c r="BM64" s="45">
        <f t="shared" si="215"/>
        <v>0</v>
      </c>
      <c r="BN64" s="45">
        <f t="shared" si="215"/>
        <v>0</v>
      </c>
      <c r="BO64" s="45">
        <f t="shared" si="215"/>
        <v>0</v>
      </c>
      <c r="BP64" s="45">
        <f t="shared" si="215"/>
        <v>0</v>
      </c>
      <c r="BQ64" s="45">
        <f t="shared" si="215"/>
        <v>0</v>
      </c>
      <c r="BR64" s="45">
        <f t="shared" ref="BR64:BR95" si="216">SUM(BS64:BV64)</f>
        <v>0</v>
      </c>
      <c r="BS64" s="45">
        <f t="shared" ref="BS64:BS95" si="217">SUM(BW64:BY64)</f>
        <v>0</v>
      </c>
      <c r="BT64" s="45">
        <f t="shared" ref="BT64:BT95" si="218">SUM(BZ64:CB64)</f>
        <v>0</v>
      </c>
      <c r="BU64" s="45">
        <f t="shared" ref="BU64:BU95" si="219">SUM(CC64:CE64)</f>
        <v>0</v>
      </c>
      <c r="BV64" s="45">
        <f t="shared" ref="BV64:BV95" si="220">SUM(CF64:CH64)</f>
        <v>0</v>
      </c>
      <c r="BW64" s="45">
        <f t="shared" ref="BW64:CH64" si="221">BW65+BW74+BW75</f>
        <v>0</v>
      </c>
      <c r="BX64" s="45">
        <f t="shared" si="221"/>
        <v>0</v>
      </c>
      <c r="BY64" s="45">
        <f t="shared" si="221"/>
        <v>0</v>
      </c>
      <c r="BZ64" s="45">
        <f t="shared" si="221"/>
        <v>0</v>
      </c>
      <c r="CA64" s="45">
        <f t="shared" si="221"/>
        <v>0</v>
      </c>
      <c r="CB64" s="45">
        <f t="shared" si="221"/>
        <v>0</v>
      </c>
      <c r="CC64" s="45">
        <f t="shared" si="221"/>
        <v>0</v>
      </c>
      <c r="CD64" s="45">
        <f t="shared" si="221"/>
        <v>0</v>
      </c>
      <c r="CE64" s="45">
        <f t="shared" si="221"/>
        <v>0</v>
      </c>
      <c r="CF64" s="45">
        <f t="shared" si="221"/>
        <v>0</v>
      </c>
      <c r="CG64" s="45">
        <f t="shared" si="221"/>
        <v>0</v>
      </c>
      <c r="CH64" s="45">
        <f t="shared" si="221"/>
        <v>0</v>
      </c>
      <c r="CI64" s="45">
        <f t="array" ref="CI64">BR64</f>
        <v>0</v>
      </c>
      <c r="CJ64" s="45">
        <f t="array" ref="CJ64">CI64</f>
        <v>0</v>
      </c>
      <c r="CK64" s="45">
        <f t="array" ref="CK64">CJ64</f>
        <v>0</v>
      </c>
      <c r="CL64" s="45">
        <f t="array" ref="CL64">CK64</f>
        <v>0</v>
      </c>
      <c r="CM64" s="41">
        <f t="shared" ref="CM64:CM95" si="222">SUM(CN64:CQ64)</f>
        <v>0</v>
      </c>
      <c r="CN64" s="41">
        <f t="shared" ref="CN64:CN95" si="223">SUM(CR64:CT64)</f>
        <v>0</v>
      </c>
      <c r="CO64" s="41">
        <f t="shared" ref="CO64:CO95" si="224">SUM(CU64:CW64)</f>
        <v>0</v>
      </c>
      <c r="CP64" s="41">
        <f t="shared" ref="CP64:CP95" si="225">SUM(CX64:CZ64)</f>
        <v>0</v>
      </c>
      <c r="CQ64" s="41">
        <f t="shared" ref="CQ64:CQ95" si="226">SUM(DA64:DC64)</f>
        <v>0</v>
      </c>
      <c r="CR64" s="41">
        <f t="shared" ref="CR64:DC64" si="227">CR65+CR74+CR75</f>
        <v>0</v>
      </c>
      <c r="CS64" s="41">
        <f t="shared" si="227"/>
        <v>0</v>
      </c>
      <c r="CT64" s="41">
        <f t="shared" si="227"/>
        <v>0</v>
      </c>
      <c r="CU64" s="41">
        <f t="shared" si="227"/>
        <v>0</v>
      </c>
      <c r="CV64" s="41">
        <f t="shared" si="227"/>
        <v>0</v>
      </c>
      <c r="CW64" s="41">
        <f t="shared" si="227"/>
        <v>0</v>
      </c>
      <c r="CX64" s="41">
        <f t="shared" si="227"/>
        <v>0</v>
      </c>
      <c r="CY64" s="41">
        <f t="shared" si="227"/>
        <v>0</v>
      </c>
      <c r="CZ64" s="41">
        <f t="shared" si="227"/>
        <v>0</v>
      </c>
      <c r="DA64" s="41">
        <f t="shared" si="227"/>
        <v>0</v>
      </c>
      <c r="DB64" s="41">
        <f t="shared" si="227"/>
        <v>0</v>
      </c>
      <c r="DC64" s="41">
        <f t="shared" si="227"/>
        <v>0</v>
      </c>
      <c r="DD64" s="46">
        <f t="shared" ref="DD64:DD95" si="228">IF(AV64=0,0,CM64/AV64%)</f>
        <v>0</v>
      </c>
      <c r="DE64" s="46">
        <f t="shared" ref="DE64:DE95" si="229">CM64-BR64</f>
        <v>0</v>
      </c>
      <c r="DF64" s="41">
        <f t="array" ref="DF64">CM64</f>
        <v>0</v>
      </c>
      <c r="DG64" s="41">
        <f t="array" ref="DG64">DF64</f>
        <v>0</v>
      </c>
      <c r="DH64" s="41">
        <f t="array" ref="DH64">DG64</f>
        <v>0</v>
      </c>
      <c r="DI64" s="41">
        <f t="array" ref="DI64">DH64</f>
        <v>0</v>
      </c>
      <c r="DJ64" s="41"/>
      <c r="DK64" s="41"/>
      <c r="DL64" s="41"/>
      <c r="DM64" s="41"/>
      <c r="DN64" s="41"/>
      <c r="DO64" s="41"/>
      <c r="DP64" s="41"/>
      <c r="DR64" s="42"/>
    </row>
    <row r="65" spans="1:122" s="34" customFormat="1" ht="15" hidden="1" customHeight="1" x14ac:dyDescent="0.2">
      <c r="A65" s="33" t="b">
        <f t="array" ref="A65">$A$19</f>
        <v>0</v>
      </c>
      <c r="B65" s="8"/>
      <c r="C65" s="8"/>
      <c r="D65" s="8"/>
      <c r="E65" s="8"/>
      <c r="G65" s="56" t="s">
        <v>60</v>
      </c>
      <c r="H65" s="57" t="s">
        <v>182</v>
      </c>
      <c r="I65" s="57"/>
      <c r="J65" s="38" t="s">
        <v>155</v>
      </c>
      <c r="K65" s="45">
        <f>K66+K67</f>
        <v>0</v>
      </c>
      <c r="L65" s="45">
        <f>L66+L67</f>
        <v>0</v>
      </c>
      <c r="M65" s="45">
        <f>M66+M67</f>
        <v>0</v>
      </c>
      <c r="N65" s="45">
        <f t="shared" si="197"/>
        <v>0</v>
      </c>
      <c r="O65" s="45">
        <f t="shared" si="198"/>
        <v>0</v>
      </c>
      <c r="P65" s="45">
        <f t="shared" si="199"/>
        <v>0</v>
      </c>
      <c r="Q65" s="45">
        <f t="shared" si="200"/>
        <v>0</v>
      </c>
      <c r="R65" s="45">
        <f t="shared" si="201"/>
        <v>0</v>
      </c>
      <c r="S65" s="45">
        <f t="shared" ref="S65:AD65" si="230">S66+S67</f>
        <v>0</v>
      </c>
      <c r="T65" s="45">
        <f t="shared" si="230"/>
        <v>0</v>
      </c>
      <c r="U65" s="45">
        <f t="shared" si="230"/>
        <v>0</v>
      </c>
      <c r="V65" s="45">
        <f t="shared" si="230"/>
        <v>0</v>
      </c>
      <c r="W65" s="45">
        <f t="shared" si="230"/>
        <v>0</v>
      </c>
      <c r="X65" s="45">
        <f t="shared" si="230"/>
        <v>0</v>
      </c>
      <c r="Y65" s="45">
        <f t="shared" si="230"/>
        <v>0</v>
      </c>
      <c r="Z65" s="45">
        <f t="shared" si="230"/>
        <v>0</v>
      </c>
      <c r="AA65" s="45">
        <f t="shared" si="230"/>
        <v>0</v>
      </c>
      <c r="AB65" s="45">
        <f t="shared" si="230"/>
        <v>0</v>
      </c>
      <c r="AC65" s="45">
        <f t="shared" si="230"/>
        <v>0</v>
      </c>
      <c r="AD65" s="45">
        <f t="shared" si="230"/>
        <v>0</v>
      </c>
      <c r="AE65" s="41">
        <f t="shared" si="203"/>
        <v>0</v>
      </c>
      <c r="AF65" s="41">
        <f t="shared" si="204"/>
        <v>0</v>
      </c>
      <c r="AG65" s="41">
        <f t="shared" si="205"/>
        <v>0</v>
      </c>
      <c r="AH65" s="41">
        <f t="shared" si="206"/>
        <v>0</v>
      </c>
      <c r="AI65" s="41">
        <f t="shared" si="207"/>
        <v>0</v>
      </c>
      <c r="AJ65" s="41">
        <f t="shared" ref="AJ65:AU65" si="231">AJ66+AJ67</f>
        <v>0</v>
      </c>
      <c r="AK65" s="41">
        <f t="shared" si="231"/>
        <v>0</v>
      </c>
      <c r="AL65" s="41">
        <f t="shared" si="231"/>
        <v>0</v>
      </c>
      <c r="AM65" s="41">
        <f t="shared" si="231"/>
        <v>0</v>
      </c>
      <c r="AN65" s="41">
        <f t="shared" si="231"/>
        <v>0</v>
      </c>
      <c r="AO65" s="41">
        <f t="shared" si="231"/>
        <v>0</v>
      </c>
      <c r="AP65" s="41">
        <f t="shared" si="231"/>
        <v>0</v>
      </c>
      <c r="AQ65" s="41">
        <f t="shared" si="231"/>
        <v>0</v>
      </c>
      <c r="AR65" s="41">
        <f t="shared" si="231"/>
        <v>0</v>
      </c>
      <c r="AS65" s="41">
        <f t="shared" si="231"/>
        <v>0</v>
      </c>
      <c r="AT65" s="41">
        <f t="shared" si="231"/>
        <v>0</v>
      </c>
      <c r="AU65" s="41">
        <f t="shared" si="231"/>
        <v>0</v>
      </c>
      <c r="AV65" s="45">
        <f t="shared" si="209"/>
        <v>0</v>
      </c>
      <c r="AW65" s="45">
        <f>AW66+AW67</f>
        <v>0</v>
      </c>
      <c r="AX65" s="45">
        <f>AX66+AX67</f>
        <v>0</v>
      </c>
      <c r="AY65" s="45">
        <f>AY66+AY67</f>
        <v>0</v>
      </c>
      <c r="AZ65" s="45">
        <f>AZ66+AZ67</f>
        <v>0</v>
      </c>
      <c r="BA65" s="45">
        <f t="shared" si="210"/>
        <v>0</v>
      </c>
      <c r="BB65" s="45">
        <f t="shared" si="211"/>
        <v>0</v>
      </c>
      <c r="BC65" s="45">
        <f t="shared" si="212"/>
        <v>0</v>
      </c>
      <c r="BD65" s="45">
        <f t="shared" si="213"/>
        <v>0</v>
      </c>
      <c r="BE65" s="45">
        <f t="shared" si="214"/>
        <v>0</v>
      </c>
      <c r="BF65" s="45">
        <f t="shared" ref="BF65:BQ65" si="232">BF66+BF67</f>
        <v>0</v>
      </c>
      <c r="BG65" s="45">
        <f t="shared" si="232"/>
        <v>0</v>
      </c>
      <c r="BH65" s="45">
        <f t="shared" si="232"/>
        <v>0</v>
      </c>
      <c r="BI65" s="45">
        <f t="shared" si="232"/>
        <v>0</v>
      </c>
      <c r="BJ65" s="45">
        <f t="shared" si="232"/>
        <v>0</v>
      </c>
      <c r="BK65" s="45">
        <f t="shared" si="232"/>
        <v>0</v>
      </c>
      <c r="BL65" s="45">
        <f t="shared" si="232"/>
        <v>0</v>
      </c>
      <c r="BM65" s="45">
        <f t="shared" si="232"/>
        <v>0</v>
      </c>
      <c r="BN65" s="45">
        <f t="shared" si="232"/>
        <v>0</v>
      </c>
      <c r="BO65" s="45">
        <f t="shared" si="232"/>
        <v>0</v>
      </c>
      <c r="BP65" s="45">
        <f t="shared" si="232"/>
        <v>0</v>
      </c>
      <c r="BQ65" s="45">
        <f t="shared" si="232"/>
        <v>0</v>
      </c>
      <c r="BR65" s="45">
        <f t="shared" si="216"/>
        <v>0</v>
      </c>
      <c r="BS65" s="45">
        <f t="shared" si="217"/>
        <v>0</v>
      </c>
      <c r="BT65" s="45">
        <f t="shared" si="218"/>
        <v>0</v>
      </c>
      <c r="BU65" s="45">
        <f t="shared" si="219"/>
        <v>0</v>
      </c>
      <c r="BV65" s="45">
        <f t="shared" si="220"/>
        <v>0</v>
      </c>
      <c r="BW65" s="45">
        <f t="shared" ref="BW65:CH65" si="233">BW66+BW67</f>
        <v>0</v>
      </c>
      <c r="BX65" s="45">
        <f t="shared" si="233"/>
        <v>0</v>
      </c>
      <c r="BY65" s="45">
        <f t="shared" si="233"/>
        <v>0</v>
      </c>
      <c r="BZ65" s="45">
        <f t="shared" si="233"/>
        <v>0</v>
      </c>
      <c r="CA65" s="45">
        <f t="shared" si="233"/>
        <v>0</v>
      </c>
      <c r="CB65" s="45">
        <f t="shared" si="233"/>
        <v>0</v>
      </c>
      <c r="CC65" s="45">
        <f t="shared" si="233"/>
        <v>0</v>
      </c>
      <c r="CD65" s="45">
        <f t="shared" si="233"/>
        <v>0</v>
      </c>
      <c r="CE65" s="45">
        <f t="shared" si="233"/>
        <v>0</v>
      </c>
      <c r="CF65" s="45">
        <f t="shared" si="233"/>
        <v>0</v>
      </c>
      <c r="CG65" s="45">
        <f t="shared" si="233"/>
        <v>0</v>
      </c>
      <c r="CH65" s="45">
        <f t="shared" si="233"/>
        <v>0</v>
      </c>
      <c r="CI65" s="45">
        <f t="array" ref="CI65">BR65</f>
        <v>0</v>
      </c>
      <c r="CJ65" s="45">
        <f t="array" ref="CJ65">CI65</f>
        <v>0</v>
      </c>
      <c r="CK65" s="45">
        <f t="array" ref="CK65">CJ65</f>
        <v>0</v>
      </c>
      <c r="CL65" s="45">
        <f t="array" ref="CL65">CK65</f>
        <v>0</v>
      </c>
      <c r="CM65" s="41">
        <f t="shared" si="222"/>
        <v>0</v>
      </c>
      <c r="CN65" s="41">
        <f t="shared" si="223"/>
        <v>0</v>
      </c>
      <c r="CO65" s="41">
        <f t="shared" si="224"/>
        <v>0</v>
      </c>
      <c r="CP65" s="41">
        <f t="shared" si="225"/>
        <v>0</v>
      </c>
      <c r="CQ65" s="41">
        <f t="shared" si="226"/>
        <v>0</v>
      </c>
      <c r="CR65" s="41">
        <f t="shared" ref="CR65:DC65" si="234">CR66+CR67</f>
        <v>0</v>
      </c>
      <c r="CS65" s="41">
        <f t="shared" si="234"/>
        <v>0</v>
      </c>
      <c r="CT65" s="41">
        <f t="shared" si="234"/>
        <v>0</v>
      </c>
      <c r="CU65" s="41">
        <f t="shared" si="234"/>
        <v>0</v>
      </c>
      <c r="CV65" s="41">
        <f t="shared" si="234"/>
        <v>0</v>
      </c>
      <c r="CW65" s="41">
        <f t="shared" si="234"/>
        <v>0</v>
      </c>
      <c r="CX65" s="41">
        <f t="shared" si="234"/>
        <v>0</v>
      </c>
      <c r="CY65" s="41">
        <f t="shared" si="234"/>
        <v>0</v>
      </c>
      <c r="CZ65" s="41">
        <f t="shared" si="234"/>
        <v>0</v>
      </c>
      <c r="DA65" s="41">
        <f t="shared" si="234"/>
        <v>0</v>
      </c>
      <c r="DB65" s="41">
        <f t="shared" si="234"/>
        <v>0</v>
      </c>
      <c r="DC65" s="41">
        <f t="shared" si="234"/>
        <v>0</v>
      </c>
      <c r="DD65" s="46">
        <f t="shared" si="228"/>
        <v>0</v>
      </c>
      <c r="DE65" s="46">
        <f t="shared" si="229"/>
        <v>0</v>
      </c>
      <c r="DF65" s="41">
        <f t="array" ref="DF65">CM65</f>
        <v>0</v>
      </c>
      <c r="DG65" s="41">
        <f t="array" ref="DG65">DF65</f>
        <v>0</v>
      </c>
      <c r="DH65" s="41">
        <f t="array" ref="DH65">DG65</f>
        <v>0</v>
      </c>
      <c r="DI65" s="41">
        <f t="array" ref="DI65">DH65</f>
        <v>0</v>
      </c>
      <c r="DJ65" s="41"/>
      <c r="DK65" s="41"/>
      <c r="DL65" s="41"/>
      <c r="DM65" s="41"/>
      <c r="DN65" s="41"/>
      <c r="DO65" s="41"/>
      <c r="DP65" s="41"/>
      <c r="DR65" s="42"/>
    </row>
    <row r="66" spans="1:122" ht="15" hidden="1" customHeight="1" x14ac:dyDescent="0.25">
      <c r="A66" s="47" t="b">
        <f t="array" ref="A66">$A$19</f>
        <v>0</v>
      </c>
      <c r="D66" s="1" t="s">
        <v>159</v>
      </c>
      <c r="E66" s="1">
        <v>1</v>
      </c>
      <c r="G66" s="48" t="str">
        <f>G65&amp;".0.1"</f>
        <v>4.3.1.0.1</v>
      </c>
      <c r="H66" s="58" t="s">
        <v>159</v>
      </c>
      <c r="I66" s="58"/>
      <c r="J66" s="48" t="s">
        <v>155</v>
      </c>
      <c r="K66" s="51"/>
      <c r="L66" s="51"/>
      <c r="M66" s="51"/>
      <c r="N66" s="50">
        <f t="shared" si="197"/>
        <v>0</v>
      </c>
      <c r="O66" s="50">
        <f t="shared" si="198"/>
        <v>0</v>
      </c>
      <c r="P66" s="50">
        <f t="shared" si="199"/>
        <v>0</v>
      </c>
      <c r="Q66" s="50">
        <f t="shared" si="200"/>
        <v>0</v>
      </c>
      <c r="R66" s="50">
        <f t="shared" si="201"/>
        <v>0</v>
      </c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>
        <f t="shared" si="203"/>
        <v>0</v>
      </c>
      <c r="AF66" s="51">
        <f t="shared" si="204"/>
        <v>0</v>
      </c>
      <c r="AG66" s="51">
        <f t="shared" si="205"/>
        <v>0</v>
      </c>
      <c r="AH66" s="51">
        <f t="shared" si="206"/>
        <v>0</v>
      </c>
      <c r="AI66" s="51">
        <f t="shared" si="207"/>
        <v>0</v>
      </c>
      <c r="AJ66" s="51"/>
      <c r="AK66" s="51"/>
      <c r="AL66" s="51"/>
      <c r="AM66" s="51"/>
      <c r="AN66" s="51"/>
      <c r="AO66" s="51"/>
      <c r="AP66" s="51"/>
      <c r="AQ66" s="51"/>
      <c r="AR66" s="51"/>
      <c r="AS66" s="51"/>
      <c r="AT66" s="51"/>
      <c r="AU66" s="51"/>
      <c r="AV66" s="50">
        <f t="shared" si="209"/>
        <v>0</v>
      </c>
      <c r="AW66" s="51"/>
      <c r="AX66" s="51"/>
      <c r="AY66" s="51"/>
      <c r="AZ66" s="51"/>
      <c r="BA66" s="50">
        <f t="shared" si="210"/>
        <v>0</v>
      </c>
      <c r="BB66" s="50">
        <f t="shared" si="211"/>
        <v>0</v>
      </c>
      <c r="BC66" s="50">
        <f t="shared" si="212"/>
        <v>0</v>
      </c>
      <c r="BD66" s="50">
        <f t="shared" si="213"/>
        <v>0</v>
      </c>
      <c r="BE66" s="50">
        <f t="shared" si="214"/>
        <v>0</v>
      </c>
      <c r="BF66" s="51"/>
      <c r="BG66" s="51"/>
      <c r="BH66" s="51"/>
      <c r="BI66" s="51"/>
      <c r="BJ66" s="51"/>
      <c r="BK66" s="51"/>
      <c r="BL66" s="51"/>
      <c r="BM66" s="51"/>
      <c r="BN66" s="51"/>
      <c r="BO66" s="51"/>
      <c r="BP66" s="51"/>
      <c r="BQ66" s="51"/>
      <c r="BR66" s="50">
        <f t="shared" si="216"/>
        <v>0</v>
      </c>
      <c r="BS66" s="50">
        <f t="shared" si="217"/>
        <v>0</v>
      </c>
      <c r="BT66" s="50">
        <f t="shared" si="218"/>
        <v>0</v>
      </c>
      <c r="BU66" s="50">
        <f t="shared" si="219"/>
        <v>0</v>
      </c>
      <c r="BV66" s="50">
        <f t="shared" si="220"/>
        <v>0</v>
      </c>
      <c r="BW66" s="51"/>
      <c r="BX66" s="51"/>
      <c r="BY66" s="51"/>
      <c r="BZ66" s="51"/>
      <c r="CA66" s="51"/>
      <c r="CB66" s="51"/>
      <c r="CC66" s="51"/>
      <c r="CD66" s="51"/>
      <c r="CE66" s="51"/>
      <c r="CF66" s="51"/>
      <c r="CG66" s="51"/>
      <c r="CH66" s="51"/>
      <c r="CI66" s="51">
        <f t="array" ref="CI66">BR66</f>
        <v>0</v>
      </c>
      <c r="CJ66" s="51">
        <f t="array" ref="CJ66">CI66</f>
        <v>0</v>
      </c>
      <c r="CK66" s="51">
        <f t="array" ref="CK66">CJ66</f>
        <v>0</v>
      </c>
      <c r="CL66" s="51">
        <f t="array" ref="CL66">CK66</f>
        <v>0</v>
      </c>
      <c r="CM66" s="51">
        <f t="shared" si="222"/>
        <v>0</v>
      </c>
      <c r="CN66" s="51">
        <f t="shared" si="223"/>
        <v>0</v>
      </c>
      <c r="CO66" s="51">
        <f t="shared" si="224"/>
        <v>0</v>
      </c>
      <c r="CP66" s="51">
        <f t="shared" si="225"/>
        <v>0</v>
      </c>
      <c r="CQ66" s="51">
        <f t="shared" si="226"/>
        <v>0</v>
      </c>
      <c r="CR66" s="51"/>
      <c r="CS66" s="51"/>
      <c r="CT66" s="51"/>
      <c r="CU66" s="51"/>
      <c r="CV66" s="51"/>
      <c r="CW66" s="51"/>
      <c r="CX66" s="51"/>
      <c r="CY66" s="51"/>
      <c r="CZ66" s="51"/>
      <c r="DA66" s="51"/>
      <c r="DB66" s="51"/>
      <c r="DC66" s="51"/>
      <c r="DD66" s="46">
        <f t="shared" si="228"/>
        <v>0</v>
      </c>
      <c r="DE66" s="46">
        <f t="shared" si="229"/>
        <v>0</v>
      </c>
      <c r="DF66" s="41">
        <f t="array" ref="DF66">CM66</f>
        <v>0</v>
      </c>
      <c r="DG66" s="41">
        <f t="array" ref="DG66">DF66</f>
        <v>0</v>
      </c>
      <c r="DH66" s="41">
        <f t="array" ref="DH66">DG66</f>
        <v>0</v>
      </c>
      <c r="DI66" s="41">
        <f t="array" ref="DI66">DH66</f>
        <v>0</v>
      </c>
      <c r="DJ66" s="41"/>
      <c r="DK66" s="41"/>
      <c r="DL66" s="41"/>
      <c r="DM66" s="41"/>
      <c r="DN66" s="41"/>
      <c r="DO66" s="41"/>
      <c r="DP66" s="41"/>
    </row>
    <row r="67" spans="1:122" ht="15" hidden="1" customHeight="1" x14ac:dyDescent="0.25">
      <c r="A67" s="47" t="b">
        <f t="shared" ref="A67" si="235">AND($A$19,TYPE_TRANSFER_FLUID="вода и пар")</f>
        <v>0</v>
      </c>
      <c r="E67" s="1">
        <v>2</v>
      </c>
      <c r="G67" s="48" t="str">
        <f>G65&amp;".0.2"</f>
        <v>4.3.1.0.2</v>
      </c>
      <c r="H67" s="58" t="s">
        <v>160</v>
      </c>
      <c r="I67" s="58"/>
      <c r="J67" s="48" t="s">
        <v>155</v>
      </c>
      <c r="K67" s="50">
        <f>SUM(K68:K69)</f>
        <v>0</v>
      </c>
      <c r="L67" s="50">
        <f>SUM(L68:L69)</f>
        <v>0</v>
      </c>
      <c r="M67" s="50">
        <f>SUM(M68:M69)</f>
        <v>0</v>
      </c>
      <c r="N67" s="50">
        <f t="shared" si="197"/>
        <v>0</v>
      </c>
      <c r="O67" s="50">
        <f t="shared" si="198"/>
        <v>0</v>
      </c>
      <c r="P67" s="50">
        <f t="shared" si="199"/>
        <v>0</v>
      </c>
      <c r="Q67" s="50">
        <f t="shared" si="200"/>
        <v>0</v>
      </c>
      <c r="R67" s="50">
        <f t="shared" si="201"/>
        <v>0</v>
      </c>
      <c r="S67" s="50">
        <f t="shared" ref="S67:AD67" si="236">SUM(S68:S69)</f>
        <v>0</v>
      </c>
      <c r="T67" s="50">
        <f t="shared" si="236"/>
        <v>0</v>
      </c>
      <c r="U67" s="50">
        <f t="shared" si="236"/>
        <v>0</v>
      </c>
      <c r="V67" s="50">
        <f t="shared" si="236"/>
        <v>0</v>
      </c>
      <c r="W67" s="50">
        <f t="shared" si="236"/>
        <v>0</v>
      </c>
      <c r="X67" s="50">
        <f t="shared" si="236"/>
        <v>0</v>
      </c>
      <c r="Y67" s="50">
        <f t="shared" si="236"/>
        <v>0</v>
      </c>
      <c r="Z67" s="50">
        <f t="shared" si="236"/>
        <v>0</v>
      </c>
      <c r="AA67" s="50">
        <f t="shared" si="236"/>
        <v>0</v>
      </c>
      <c r="AB67" s="50">
        <f t="shared" si="236"/>
        <v>0</v>
      </c>
      <c r="AC67" s="50">
        <f t="shared" si="236"/>
        <v>0</v>
      </c>
      <c r="AD67" s="50">
        <f t="shared" si="236"/>
        <v>0</v>
      </c>
      <c r="AE67" s="51">
        <f t="shared" si="203"/>
        <v>0</v>
      </c>
      <c r="AF67" s="51">
        <f t="shared" si="204"/>
        <v>0</v>
      </c>
      <c r="AG67" s="51">
        <f t="shared" si="205"/>
        <v>0</v>
      </c>
      <c r="AH67" s="51">
        <f t="shared" si="206"/>
        <v>0</v>
      </c>
      <c r="AI67" s="51">
        <f t="shared" si="207"/>
        <v>0</v>
      </c>
      <c r="AJ67" s="51">
        <f t="shared" ref="AJ67:AU67" si="237">SUM(AJ68:AJ69)</f>
        <v>0</v>
      </c>
      <c r="AK67" s="51">
        <f t="shared" si="237"/>
        <v>0</v>
      </c>
      <c r="AL67" s="51">
        <f t="shared" si="237"/>
        <v>0</v>
      </c>
      <c r="AM67" s="51">
        <f t="shared" si="237"/>
        <v>0</v>
      </c>
      <c r="AN67" s="51">
        <f t="shared" si="237"/>
        <v>0</v>
      </c>
      <c r="AO67" s="51">
        <f t="shared" si="237"/>
        <v>0</v>
      </c>
      <c r="AP67" s="51">
        <f t="shared" si="237"/>
        <v>0</v>
      </c>
      <c r="AQ67" s="51">
        <f t="shared" si="237"/>
        <v>0</v>
      </c>
      <c r="AR67" s="51">
        <f t="shared" si="237"/>
        <v>0</v>
      </c>
      <c r="AS67" s="51">
        <f t="shared" si="237"/>
        <v>0</v>
      </c>
      <c r="AT67" s="51">
        <f t="shared" si="237"/>
        <v>0</v>
      </c>
      <c r="AU67" s="51">
        <f t="shared" si="237"/>
        <v>0</v>
      </c>
      <c r="AV67" s="50">
        <f t="shared" si="209"/>
        <v>0</v>
      </c>
      <c r="AW67" s="50">
        <f>SUM(AW68:AW69)</f>
        <v>0</v>
      </c>
      <c r="AX67" s="50">
        <f>SUM(AX68:AX69)</f>
        <v>0</v>
      </c>
      <c r="AY67" s="50">
        <f>SUM(AY68:AY69)</f>
        <v>0</v>
      </c>
      <c r="AZ67" s="50">
        <f>SUM(AZ68:AZ69)</f>
        <v>0</v>
      </c>
      <c r="BA67" s="50">
        <f t="shared" si="210"/>
        <v>0</v>
      </c>
      <c r="BB67" s="50">
        <f t="shared" si="211"/>
        <v>0</v>
      </c>
      <c r="BC67" s="50">
        <f t="shared" si="212"/>
        <v>0</v>
      </c>
      <c r="BD67" s="50">
        <f t="shared" si="213"/>
        <v>0</v>
      </c>
      <c r="BE67" s="50">
        <f t="shared" si="214"/>
        <v>0</v>
      </c>
      <c r="BF67" s="50">
        <f t="shared" ref="BF67:BQ67" si="238">SUM(BF68:BF69)</f>
        <v>0</v>
      </c>
      <c r="BG67" s="50">
        <f t="shared" si="238"/>
        <v>0</v>
      </c>
      <c r="BH67" s="50">
        <f t="shared" si="238"/>
        <v>0</v>
      </c>
      <c r="BI67" s="50">
        <f t="shared" si="238"/>
        <v>0</v>
      </c>
      <c r="BJ67" s="50">
        <f t="shared" si="238"/>
        <v>0</v>
      </c>
      <c r="BK67" s="50">
        <f t="shared" si="238"/>
        <v>0</v>
      </c>
      <c r="BL67" s="50">
        <f t="shared" si="238"/>
        <v>0</v>
      </c>
      <c r="BM67" s="50">
        <f t="shared" si="238"/>
        <v>0</v>
      </c>
      <c r="BN67" s="50">
        <f t="shared" si="238"/>
        <v>0</v>
      </c>
      <c r="BO67" s="50">
        <f t="shared" si="238"/>
        <v>0</v>
      </c>
      <c r="BP67" s="50">
        <f t="shared" si="238"/>
        <v>0</v>
      </c>
      <c r="BQ67" s="50">
        <f t="shared" si="238"/>
        <v>0</v>
      </c>
      <c r="BR67" s="50">
        <f t="shared" si="216"/>
        <v>0</v>
      </c>
      <c r="BS67" s="50">
        <f t="shared" si="217"/>
        <v>0</v>
      </c>
      <c r="BT67" s="50">
        <f t="shared" si="218"/>
        <v>0</v>
      </c>
      <c r="BU67" s="50">
        <f t="shared" si="219"/>
        <v>0</v>
      </c>
      <c r="BV67" s="50">
        <f t="shared" si="220"/>
        <v>0</v>
      </c>
      <c r="BW67" s="50">
        <f t="shared" ref="BW67:CH67" si="239">SUM(BW68:BW69)</f>
        <v>0</v>
      </c>
      <c r="BX67" s="50">
        <f t="shared" si="239"/>
        <v>0</v>
      </c>
      <c r="BY67" s="50">
        <f t="shared" si="239"/>
        <v>0</v>
      </c>
      <c r="BZ67" s="50">
        <f t="shared" si="239"/>
        <v>0</v>
      </c>
      <c r="CA67" s="50">
        <f t="shared" si="239"/>
        <v>0</v>
      </c>
      <c r="CB67" s="50">
        <f t="shared" si="239"/>
        <v>0</v>
      </c>
      <c r="CC67" s="50">
        <f t="shared" si="239"/>
        <v>0</v>
      </c>
      <c r="CD67" s="50">
        <f t="shared" si="239"/>
        <v>0</v>
      </c>
      <c r="CE67" s="50">
        <f t="shared" si="239"/>
        <v>0</v>
      </c>
      <c r="CF67" s="50">
        <f t="shared" si="239"/>
        <v>0</v>
      </c>
      <c r="CG67" s="50">
        <f t="shared" si="239"/>
        <v>0</v>
      </c>
      <c r="CH67" s="50">
        <f t="shared" si="239"/>
        <v>0</v>
      </c>
      <c r="CI67" s="50">
        <f t="array" ref="CI67">BR67</f>
        <v>0</v>
      </c>
      <c r="CJ67" s="50">
        <f t="array" ref="CJ67">CI67</f>
        <v>0</v>
      </c>
      <c r="CK67" s="50">
        <f t="array" ref="CK67">CJ67</f>
        <v>0</v>
      </c>
      <c r="CL67" s="50">
        <f t="array" ref="CL67">CK67</f>
        <v>0</v>
      </c>
      <c r="CM67" s="51">
        <f t="shared" si="222"/>
        <v>0</v>
      </c>
      <c r="CN67" s="51">
        <f t="shared" si="223"/>
        <v>0</v>
      </c>
      <c r="CO67" s="51">
        <f t="shared" si="224"/>
        <v>0</v>
      </c>
      <c r="CP67" s="51">
        <f t="shared" si="225"/>
        <v>0</v>
      </c>
      <c r="CQ67" s="51">
        <f t="shared" si="226"/>
        <v>0</v>
      </c>
      <c r="CR67" s="51">
        <f t="shared" ref="CR67:DC67" si="240">SUM(CR68:CR69)</f>
        <v>0</v>
      </c>
      <c r="CS67" s="51">
        <f t="shared" si="240"/>
        <v>0</v>
      </c>
      <c r="CT67" s="51">
        <f t="shared" si="240"/>
        <v>0</v>
      </c>
      <c r="CU67" s="51">
        <f t="shared" si="240"/>
        <v>0</v>
      </c>
      <c r="CV67" s="51">
        <f t="shared" si="240"/>
        <v>0</v>
      </c>
      <c r="CW67" s="51">
        <f t="shared" si="240"/>
        <v>0</v>
      </c>
      <c r="CX67" s="51">
        <f t="shared" si="240"/>
        <v>0</v>
      </c>
      <c r="CY67" s="51">
        <f t="shared" si="240"/>
        <v>0</v>
      </c>
      <c r="CZ67" s="51">
        <f t="shared" si="240"/>
        <v>0</v>
      </c>
      <c r="DA67" s="51">
        <f t="shared" si="240"/>
        <v>0</v>
      </c>
      <c r="DB67" s="51">
        <f t="shared" si="240"/>
        <v>0</v>
      </c>
      <c r="DC67" s="51">
        <f t="shared" si="240"/>
        <v>0</v>
      </c>
      <c r="DD67" s="46">
        <f t="shared" si="228"/>
        <v>0</v>
      </c>
      <c r="DE67" s="46">
        <f t="shared" si="229"/>
        <v>0</v>
      </c>
      <c r="DF67" s="41">
        <f t="array" ref="DF67">CM67</f>
        <v>0</v>
      </c>
      <c r="DG67" s="41">
        <f t="array" ref="DG67">DF67</f>
        <v>0</v>
      </c>
      <c r="DH67" s="41">
        <f t="array" ref="DH67">DG67</f>
        <v>0</v>
      </c>
      <c r="DI67" s="41">
        <f t="array" ref="DI67">DH67</f>
        <v>0</v>
      </c>
      <c r="DJ67" s="41"/>
      <c r="DK67" s="41"/>
      <c r="DL67" s="41"/>
      <c r="DM67" s="41"/>
      <c r="DN67" s="41"/>
      <c r="DO67" s="41"/>
      <c r="DP67" s="41"/>
    </row>
    <row r="68" spans="1:122" ht="15" hidden="1" customHeight="1" x14ac:dyDescent="0.25">
      <c r="A68" s="47" t="b">
        <f t="shared" ref="A68" si="241">AND($A$19,TYPE_TRANSFER_FLUID="вода и пар")</f>
        <v>0</v>
      </c>
      <c r="D68" s="1" t="s">
        <v>161</v>
      </c>
      <c r="E68" s="1">
        <v>3</v>
      </c>
      <c r="G68" s="48" t="str">
        <f>G67&amp;".1"</f>
        <v>4.3.1.0.2.1</v>
      </c>
      <c r="H68" s="59" t="s">
        <v>161</v>
      </c>
      <c r="I68" s="59"/>
      <c r="J68" s="48" t="s">
        <v>155</v>
      </c>
      <c r="K68" s="51"/>
      <c r="L68" s="51"/>
      <c r="M68" s="51"/>
      <c r="N68" s="50">
        <f t="shared" si="197"/>
        <v>0</v>
      </c>
      <c r="O68" s="50">
        <f t="shared" si="198"/>
        <v>0</v>
      </c>
      <c r="P68" s="50">
        <f t="shared" si="199"/>
        <v>0</v>
      </c>
      <c r="Q68" s="50">
        <f t="shared" si="200"/>
        <v>0</v>
      </c>
      <c r="R68" s="50">
        <f t="shared" si="201"/>
        <v>0</v>
      </c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>
        <f t="shared" si="203"/>
        <v>0</v>
      </c>
      <c r="AF68" s="51">
        <f t="shared" si="204"/>
        <v>0</v>
      </c>
      <c r="AG68" s="51">
        <f t="shared" si="205"/>
        <v>0</v>
      </c>
      <c r="AH68" s="51">
        <f t="shared" si="206"/>
        <v>0</v>
      </c>
      <c r="AI68" s="51">
        <f t="shared" si="207"/>
        <v>0</v>
      </c>
      <c r="AJ68" s="51"/>
      <c r="AK68" s="51"/>
      <c r="AL68" s="51"/>
      <c r="AM68" s="51"/>
      <c r="AN68" s="51"/>
      <c r="AO68" s="51"/>
      <c r="AP68" s="51"/>
      <c r="AQ68" s="51"/>
      <c r="AR68" s="51"/>
      <c r="AS68" s="51"/>
      <c r="AT68" s="51"/>
      <c r="AU68" s="51"/>
      <c r="AV68" s="50">
        <f t="shared" si="209"/>
        <v>0</v>
      </c>
      <c r="AW68" s="51"/>
      <c r="AX68" s="51"/>
      <c r="AY68" s="51"/>
      <c r="AZ68" s="51"/>
      <c r="BA68" s="50">
        <f t="shared" si="210"/>
        <v>0</v>
      </c>
      <c r="BB68" s="50">
        <f t="shared" si="211"/>
        <v>0</v>
      </c>
      <c r="BC68" s="50">
        <f t="shared" si="212"/>
        <v>0</v>
      </c>
      <c r="BD68" s="50">
        <f t="shared" si="213"/>
        <v>0</v>
      </c>
      <c r="BE68" s="50">
        <f t="shared" si="214"/>
        <v>0</v>
      </c>
      <c r="BF68" s="51"/>
      <c r="BG68" s="51"/>
      <c r="BH68" s="51"/>
      <c r="BI68" s="51"/>
      <c r="BJ68" s="51"/>
      <c r="BK68" s="51"/>
      <c r="BL68" s="51"/>
      <c r="BM68" s="51"/>
      <c r="BN68" s="51"/>
      <c r="BO68" s="51"/>
      <c r="BP68" s="51"/>
      <c r="BQ68" s="51"/>
      <c r="BR68" s="50">
        <f t="shared" si="216"/>
        <v>0</v>
      </c>
      <c r="BS68" s="50">
        <f t="shared" si="217"/>
        <v>0</v>
      </c>
      <c r="BT68" s="50">
        <f t="shared" si="218"/>
        <v>0</v>
      </c>
      <c r="BU68" s="50">
        <f t="shared" si="219"/>
        <v>0</v>
      </c>
      <c r="BV68" s="50">
        <f t="shared" si="220"/>
        <v>0</v>
      </c>
      <c r="BW68" s="51"/>
      <c r="BX68" s="51"/>
      <c r="BY68" s="51"/>
      <c r="BZ68" s="51"/>
      <c r="CA68" s="51"/>
      <c r="CB68" s="51"/>
      <c r="CC68" s="51"/>
      <c r="CD68" s="51"/>
      <c r="CE68" s="51"/>
      <c r="CF68" s="51"/>
      <c r="CG68" s="51"/>
      <c r="CH68" s="51"/>
      <c r="CI68" s="51">
        <f t="array" ref="CI68">BR68</f>
        <v>0</v>
      </c>
      <c r="CJ68" s="51">
        <f t="array" ref="CJ68">CI68</f>
        <v>0</v>
      </c>
      <c r="CK68" s="51">
        <f t="array" ref="CK68">CJ68</f>
        <v>0</v>
      </c>
      <c r="CL68" s="51">
        <f t="array" ref="CL68">CK68</f>
        <v>0</v>
      </c>
      <c r="CM68" s="51">
        <f t="shared" si="222"/>
        <v>0</v>
      </c>
      <c r="CN68" s="51">
        <f t="shared" si="223"/>
        <v>0</v>
      </c>
      <c r="CO68" s="51">
        <f t="shared" si="224"/>
        <v>0</v>
      </c>
      <c r="CP68" s="51">
        <f t="shared" si="225"/>
        <v>0</v>
      </c>
      <c r="CQ68" s="51">
        <f t="shared" si="226"/>
        <v>0</v>
      </c>
      <c r="CR68" s="51"/>
      <c r="CS68" s="51"/>
      <c r="CT68" s="51"/>
      <c r="CU68" s="51"/>
      <c r="CV68" s="51"/>
      <c r="CW68" s="51"/>
      <c r="CX68" s="51"/>
      <c r="CY68" s="51"/>
      <c r="CZ68" s="51"/>
      <c r="DA68" s="51"/>
      <c r="DB68" s="51"/>
      <c r="DC68" s="51"/>
      <c r="DD68" s="46">
        <f t="shared" si="228"/>
        <v>0</v>
      </c>
      <c r="DE68" s="46">
        <f t="shared" si="229"/>
        <v>0</v>
      </c>
      <c r="DF68" s="41">
        <f t="array" ref="DF68">CM68</f>
        <v>0</v>
      </c>
      <c r="DG68" s="41">
        <f t="array" ref="DG68">DF68</f>
        <v>0</v>
      </c>
      <c r="DH68" s="41">
        <f t="array" ref="DH68">DG68</f>
        <v>0</v>
      </c>
      <c r="DI68" s="41">
        <f t="array" ref="DI68">DH68</f>
        <v>0</v>
      </c>
      <c r="DJ68" s="41"/>
      <c r="DK68" s="41"/>
      <c r="DL68" s="41"/>
      <c r="DM68" s="41"/>
      <c r="DN68" s="41"/>
      <c r="DO68" s="41"/>
      <c r="DP68" s="41"/>
    </row>
    <row r="69" spans="1:122" ht="15" hidden="1" customHeight="1" x14ac:dyDescent="0.25">
      <c r="A69" s="47" t="b">
        <f t="shared" ref="A69" si="242">AND($A$19,TYPE_TRANSFER_FLUID="вода и пар")</f>
        <v>0</v>
      </c>
      <c r="E69" s="1">
        <v>4</v>
      </c>
      <c r="G69" s="48" t="str">
        <f>G67&amp;".2"</f>
        <v>4.3.1.0.2.2</v>
      </c>
      <c r="H69" s="59" t="s">
        <v>162</v>
      </c>
      <c r="I69" s="59"/>
      <c r="J69" s="48" t="s">
        <v>155</v>
      </c>
      <c r="K69" s="50">
        <f>SUM(K70:K73)</f>
        <v>0</v>
      </c>
      <c r="L69" s="50">
        <f>SUM(L70:L73)</f>
        <v>0</v>
      </c>
      <c r="M69" s="50">
        <f>SUM(M70:M73)</f>
        <v>0</v>
      </c>
      <c r="N69" s="50">
        <f t="shared" si="197"/>
        <v>0</v>
      </c>
      <c r="O69" s="50">
        <f t="shared" si="198"/>
        <v>0</v>
      </c>
      <c r="P69" s="50">
        <f t="shared" si="199"/>
        <v>0</v>
      </c>
      <c r="Q69" s="50">
        <f t="shared" si="200"/>
        <v>0</v>
      </c>
      <c r="R69" s="50">
        <f t="shared" si="201"/>
        <v>0</v>
      </c>
      <c r="S69" s="50">
        <f t="shared" ref="S69:AD69" si="243">SUM(S70:S73)</f>
        <v>0</v>
      </c>
      <c r="T69" s="50">
        <f t="shared" si="243"/>
        <v>0</v>
      </c>
      <c r="U69" s="50">
        <f t="shared" si="243"/>
        <v>0</v>
      </c>
      <c r="V69" s="50">
        <f t="shared" si="243"/>
        <v>0</v>
      </c>
      <c r="W69" s="50">
        <f t="shared" si="243"/>
        <v>0</v>
      </c>
      <c r="X69" s="50">
        <f t="shared" si="243"/>
        <v>0</v>
      </c>
      <c r="Y69" s="50">
        <f t="shared" si="243"/>
        <v>0</v>
      </c>
      <c r="Z69" s="50">
        <f t="shared" si="243"/>
        <v>0</v>
      </c>
      <c r="AA69" s="50">
        <f t="shared" si="243"/>
        <v>0</v>
      </c>
      <c r="AB69" s="50">
        <f t="shared" si="243"/>
        <v>0</v>
      </c>
      <c r="AC69" s="50">
        <f t="shared" si="243"/>
        <v>0</v>
      </c>
      <c r="AD69" s="50">
        <f t="shared" si="243"/>
        <v>0</v>
      </c>
      <c r="AE69" s="51">
        <f t="shared" si="203"/>
        <v>0</v>
      </c>
      <c r="AF69" s="51">
        <f t="shared" si="204"/>
        <v>0</v>
      </c>
      <c r="AG69" s="51">
        <f t="shared" si="205"/>
        <v>0</v>
      </c>
      <c r="AH69" s="51">
        <f t="shared" si="206"/>
        <v>0</v>
      </c>
      <c r="AI69" s="51">
        <f t="shared" si="207"/>
        <v>0</v>
      </c>
      <c r="AJ69" s="51">
        <f t="shared" ref="AJ69:AU69" si="244">SUM(AJ70:AJ73)</f>
        <v>0</v>
      </c>
      <c r="AK69" s="51">
        <f t="shared" si="244"/>
        <v>0</v>
      </c>
      <c r="AL69" s="51">
        <f t="shared" si="244"/>
        <v>0</v>
      </c>
      <c r="AM69" s="51">
        <f t="shared" si="244"/>
        <v>0</v>
      </c>
      <c r="AN69" s="51">
        <f t="shared" si="244"/>
        <v>0</v>
      </c>
      <c r="AO69" s="51">
        <f t="shared" si="244"/>
        <v>0</v>
      </c>
      <c r="AP69" s="51">
        <f t="shared" si="244"/>
        <v>0</v>
      </c>
      <c r="AQ69" s="51">
        <f t="shared" si="244"/>
        <v>0</v>
      </c>
      <c r="AR69" s="51">
        <f t="shared" si="244"/>
        <v>0</v>
      </c>
      <c r="AS69" s="51">
        <f t="shared" si="244"/>
        <v>0</v>
      </c>
      <c r="AT69" s="51">
        <f t="shared" si="244"/>
        <v>0</v>
      </c>
      <c r="AU69" s="51">
        <f t="shared" si="244"/>
        <v>0</v>
      </c>
      <c r="AV69" s="50">
        <f t="shared" si="209"/>
        <v>0</v>
      </c>
      <c r="AW69" s="50">
        <f>SUM(AW70:AW73)</f>
        <v>0</v>
      </c>
      <c r="AX69" s="50">
        <f>SUM(AX70:AX73)</f>
        <v>0</v>
      </c>
      <c r="AY69" s="50">
        <f>SUM(AY70:AY73)</f>
        <v>0</v>
      </c>
      <c r="AZ69" s="50">
        <f>SUM(AZ70:AZ73)</f>
        <v>0</v>
      </c>
      <c r="BA69" s="50">
        <f t="shared" si="210"/>
        <v>0</v>
      </c>
      <c r="BB69" s="50">
        <f t="shared" si="211"/>
        <v>0</v>
      </c>
      <c r="BC69" s="50">
        <f t="shared" si="212"/>
        <v>0</v>
      </c>
      <c r="BD69" s="50">
        <f t="shared" si="213"/>
        <v>0</v>
      </c>
      <c r="BE69" s="50">
        <f t="shared" si="214"/>
        <v>0</v>
      </c>
      <c r="BF69" s="50">
        <f t="shared" ref="BF69:BQ69" si="245">SUM(BF70:BF73)</f>
        <v>0</v>
      </c>
      <c r="BG69" s="50">
        <f t="shared" si="245"/>
        <v>0</v>
      </c>
      <c r="BH69" s="50">
        <f t="shared" si="245"/>
        <v>0</v>
      </c>
      <c r="BI69" s="50">
        <f t="shared" si="245"/>
        <v>0</v>
      </c>
      <c r="BJ69" s="50">
        <f t="shared" si="245"/>
        <v>0</v>
      </c>
      <c r="BK69" s="50">
        <f t="shared" si="245"/>
        <v>0</v>
      </c>
      <c r="BL69" s="50">
        <f t="shared" si="245"/>
        <v>0</v>
      </c>
      <c r="BM69" s="50">
        <f t="shared" si="245"/>
        <v>0</v>
      </c>
      <c r="BN69" s="50">
        <f t="shared" si="245"/>
        <v>0</v>
      </c>
      <c r="BO69" s="50">
        <f t="shared" si="245"/>
        <v>0</v>
      </c>
      <c r="BP69" s="50">
        <f t="shared" si="245"/>
        <v>0</v>
      </c>
      <c r="BQ69" s="50">
        <f t="shared" si="245"/>
        <v>0</v>
      </c>
      <c r="BR69" s="50">
        <f t="shared" si="216"/>
        <v>0</v>
      </c>
      <c r="BS69" s="50">
        <f t="shared" si="217"/>
        <v>0</v>
      </c>
      <c r="BT69" s="50">
        <f t="shared" si="218"/>
        <v>0</v>
      </c>
      <c r="BU69" s="50">
        <f t="shared" si="219"/>
        <v>0</v>
      </c>
      <c r="BV69" s="50">
        <f t="shared" si="220"/>
        <v>0</v>
      </c>
      <c r="BW69" s="50">
        <f t="shared" ref="BW69:CH69" si="246">SUM(BW70:BW73)</f>
        <v>0</v>
      </c>
      <c r="BX69" s="50">
        <f t="shared" si="246"/>
        <v>0</v>
      </c>
      <c r="BY69" s="50">
        <f t="shared" si="246"/>
        <v>0</v>
      </c>
      <c r="BZ69" s="50">
        <f t="shared" si="246"/>
        <v>0</v>
      </c>
      <c r="CA69" s="50">
        <f t="shared" si="246"/>
        <v>0</v>
      </c>
      <c r="CB69" s="50">
        <f t="shared" si="246"/>
        <v>0</v>
      </c>
      <c r="CC69" s="50">
        <f t="shared" si="246"/>
        <v>0</v>
      </c>
      <c r="CD69" s="50">
        <f t="shared" si="246"/>
        <v>0</v>
      </c>
      <c r="CE69" s="50">
        <f t="shared" si="246"/>
        <v>0</v>
      </c>
      <c r="CF69" s="50">
        <f t="shared" si="246"/>
        <v>0</v>
      </c>
      <c r="CG69" s="50">
        <f t="shared" si="246"/>
        <v>0</v>
      </c>
      <c r="CH69" s="50">
        <f t="shared" si="246"/>
        <v>0</v>
      </c>
      <c r="CI69" s="50">
        <f t="array" ref="CI69">BR69</f>
        <v>0</v>
      </c>
      <c r="CJ69" s="50">
        <f t="array" ref="CJ69">CI69</f>
        <v>0</v>
      </c>
      <c r="CK69" s="50">
        <f t="array" ref="CK69">CJ69</f>
        <v>0</v>
      </c>
      <c r="CL69" s="50">
        <f t="array" ref="CL69">CK69</f>
        <v>0</v>
      </c>
      <c r="CM69" s="51">
        <f t="shared" si="222"/>
        <v>0</v>
      </c>
      <c r="CN69" s="51">
        <f t="shared" si="223"/>
        <v>0</v>
      </c>
      <c r="CO69" s="51">
        <f t="shared" si="224"/>
        <v>0</v>
      </c>
      <c r="CP69" s="51">
        <f t="shared" si="225"/>
        <v>0</v>
      </c>
      <c r="CQ69" s="51">
        <f t="shared" si="226"/>
        <v>0</v>
      </c>
      <c r="CR69" s="51">
        <f t="shared" ref="CR69:DC69" si="247">SUM(CR70:CR73)</f>
        <v>0</v>
      </c>
      <c r="CS69" s="51">
        <f t="shared" si="247"/>
        <v>0</v>
      </c>
      <c r="CT69" s="51">
        <f t="shared" si="247"/>
        <v>0</v>
      </c>
      <c r="CU69" s="51">
        <f t="shared" si="247"/>
        <v>0</v>
      </c>
      <c r="CV69" s="51">
        <f t="shared" si="247"/>
        <v>0</v>
      </c>
      <c r="CW69" s="51">
        <f t="shared" si="247"/>
        <v>0</v>
      </c>
      <c r="CX69" s="51">
        <f t="shared" si="247"/>
        <v>0</v>
      </c>
      <c r="CY69" s="51">
        <f t="shared" si="247"/>
        <v>0</v>
      </c>
      <c r="CZ69" s="51">
        <f t="shared" si="247"/>
        <v>0</v>
      </c>
      <c r="DA69" s="51">
        <f t="shared" si="247"/>
        <v>0</v>
      </c>
      <c r="DB69" s="51">
        <f t="shared" si="247"/>
        <v>0</v>
      </c>
      <c r="DC69" s="51">
        <f t="shared" si="247"/>
        <v>0</v>
      </c>
      <c r="DD69" s="46">
        <f t="shared" si="228"/>
        <v>0</v>
      </c>
      <c r="DE69" s="46">
        <f t="shared" si="229"/>
        <v>0</v>
      </c>
      <c r="DF69" s="41">
        <f t="array" ref="DF69">CM69</f>
        <v>0</v>
      </c>
      <c r="DG69" s="41">
        <f t="array" ref="DG69">DF69</f>
        <v>0</v>
      </c>
      <c r="DH69" s="41">
        <f t="array" ref="DH69">DG69</f>
        <v>0</v>
      </c>
      <c r="DI69" s="41">
        <f t="array" ref="DI69">DH69</f>
        <v>0</v>
      </c>
      <c r="DJ69" s="41"/>
      <c r="DK69" s="41"/>
      <c r="DL69" s="41"/>
      <c r="DM69" s="41"/>
      <c r="DN69" s="41"/>
      <c r="DO69" s="41"/>
      <c r="DP69" s="41"/>
    </row>
    <row r="70" spans="1:122" ht="15" hidden="1" customHeight="1" x14ac:dyDescent="0.25">
      <c r="A70" s="47" t="b">
        <f t="shared" ref="A70" si="248">AND($A$19,TYPE_TRANSFER_FLUID="вода и пар")</f>
        <v>0</v>
      </c>
      <c r="D70" s="1" t="s">
        <v>164</v>
      </c>
      <c r="E70" s="1">
        <v>5</v>
      </c>
      <c r="G70" s="48" t="str">
        <f>G69&amp;".1"</f>
        <v>4.3.1.0.2.2.1</v>
      </c>
      <c r="H70" s="60" t="s">
        <v>163</v>
      </c>
      <c r="I70" s="60"/>
      <c r="J70" s="48" t="s">
        <v>155</v>
      </c>
      <c r="K70" s="51"/>
      <c r="L70" s="51"/>
      <c r="M70" s="51"/>
      <c r="N70" s="50">
        <f t="shared" si="197"/>
        <v>0</v>
      </c>
      <c r="O70" s="50">
        <f t="shared" si="198"/>
        <v>0</v>
      </c>
      <c r="P70" s="50">
        <f t="shared" si="199"/>
        <v>0</v>
      </c>
      <c r="Q70" s="50">
        <f t="shared" si="200"/>
        <v>0</v>
      </c>
      <c r="R70" s="50">
        <f t="shared" si="201"/>
        <v>0</v>
      </c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>
        <f t="shared" si="203"/>
        <v>0</v>
      </c>
      <c r="AF70" s="51">
        <f t="shared" si="204"/>
        <v>0</v>
      </c>
      <c r="AG70" s="51">
        <f t="shared" si="205"/>
        <v>0</v>
      </c>
      <c r="AH70" s="51">
        <f t="shared" si="206"/>
        <v>0</v>
      </c>
      <c r="AI70" s="51">
        <f t="shared" si="207"/>
        <v>0</v>
      </c>
      <c r="AJ70" s="51"/>
      <c r="AK70" s="51"/>
      <c r="AL70" s="51"/>
      <c r="AM70" s="51"/>
      <c r="AN70" s="51"/>
      <c r="AO70" s="51"/>
      <c r="AP70" s="51"/>
      <c r="AQ70" s="51"/>
      <c r="AR70" s="51"/>
      <c r="AS70" s="51"/>
      <c r="AT70" s="51"/>
      <c r="AU70" s="51"/>
      <c r="AV70" s="50">
        <f t="shared" si="209"/>
        <v>0</v>
      </c>
      <c r="AW70" s="51"/>
      <c r="AX70" s="51"/>
      <c r="AY70" s="51"/>
      <c r="AZ70" s="51"/>
      <c r="BA70" s="50">
        <f t="shared" si="210"/>
        <v>0</v>
      </c>
      <c r="BB70" s="50">
        <f t="shared" si="211"/>
        <v>0</v>
      </c>
      <c r="BC70" s="50">
        <f t="shared" si="212"/>
        <v>0</v>
      </c>
      <c r="BD70" s="50">
        <f t="shared" si="213"/>
        <v>0</v>
      </c>
      <c r="BE70" s="50">
        <f t="shared" si="214"/>
        <v>0</v>
      </c>
      <c r="BF70" s="51"/>
      <c r="BG70" s="51"/>
      <c r="BH70" s="51"/>
      <c r="BI70" s="51"/>
      <c r="BJ70" s="51"/>
      <c r="BK70" s="51"/>
      <c r="BL70" s="51"/>
      <c r="BM70" s="51"/>
      <c r="BN70" s="51"/>
      <c r="BO70" s="51"/>
      <c r="BP70" s="51"/>
      <c r="BQ70" s="51"/>
      <c r="BR70" s="50">
        <f t="shared" si="216"/>
        <v>0</v>
      </c>
      <c r="BS70" s="50">
        <f t="shared" si="217"/>
        <v>0</v>
      </c>
      <c r="BT70" s="50">
        <f t="shared" si="218"/>
        <v>0</v>
      </c>
      <c r="BU70" s="50">
        <f t="shared" si="219"/>
        <v>0</v>
      </c>
      <c r="BV70" s="50">
        <f t="shared" si="220"/>
        <v>0</v>
      </c>
      <c r="BW70" s="51"/>
      <c r="BX70" s="51"/>
      <c r="BY70" s="51"/>
      <c r="BZ70" s="51"/>
      <c r="CA70" s="51"/>
      <c r="CB70" s="51"/>
      <c r="CC70" s="51"/>
      <c r="CD70" s="51"/>
      <c r="CE70" s="51"/>
      <c r="CF70" s="51"/>
      <c r="CG70" s="51"/>
      <c r="CH70" s="51"/>
      <c r="CI70" s="51">
        <f t="array" ref="CI70">BR70</f>
        <v>0</v>
      </c>
      <c r="CJ70" s="51">
        <f t="array" ref="CJ70">CI70</f>
        <v>0</v>
      </c>
      <c r="CK70" s="51">
        <f t="array" ref="CK70">CJ70</f>
        <v>0</v>
      </c>
      <c r="CL70" s="51">
        <f t="array" ref="CL70">CK70</f>
        <v>0</v>
      </c>
      <c r="CM70" s="51">
        <f t="shared" si="222"/>
        <v>0</v>
      </c>
      <c r="CN70" s="51">
        <f t="shared" si="223"/>
        <v>0</v>
      </c>
      <c r="CO70" s="51">
        <f t="shared" si="224"/>
        <v>0</v>
      </c>
      <c r="CP70" s="51">
        <f t="shared" si="225"/>
        <v>0</v>
      </c>
      <c r="CQ70" s="51">
        <f t="shared" si="226"/>
        <v>0</v>
      </c>
      <c r="CR70" s="51"/>
      <c r="CS70" s="51"/>
      <c r="CT70" s="51"/>
      <c r="CU70" s="51"/>
      <c r="CV70" s="51"/>
      <c r="CW70" s="51"/>
      <c r="CX70" s="51"/>
      <c r="CY70" s="51"/>
      <c r="CZ70" s="51"/>
      <c r="DA70" s="51"/>
      <c r="DB70" s="51"/>
      <c r="DC70" s="51"/>
      <c r="DD70" s="46">
        <f t="shared" si="228"/>
        <v>0</v>
      </c>
      <c r="DE70" s="46">
        <f t="shared" si="229"/>
        <v>0</v>
      </c>
      <c r="DF70" s="41">
        <f t="array" ref="DF70">CM70</f>
        <v>0</v>
      </c>
      <c r="DG70" s="41">
        <f t="array" ref="DG70">DF70</f>
        <v>0</v>
      </c>
      <c r="DH70" s="41">
        <f t="array" ref="DH70">DG70</f>
        <v>0</v>
      </c>
      <c r="DI70" s="41">
        <f t="array" ref="DI70">DH70</f>
        <v>0</v>
      </c>
      <c r="DJ70" s="41"/>
      <c r="DK70" s="41"/>
      <c r="DL70" s="41"/>
      <c r="DM70" s="41"/>
      <c r="DN70" s="41"/>
      <c r="DO70" s="41"/>
      <c r="DP70" s="41"/>
    </row>
    <row r="71" spans="1:122" ht="15" hidden="1" customHeight="1" x14ac:dyDescent="0.25">
      <c r="A71" s="47" t="b">
        <f t="shared" ref="A71" si="249">AND($A$19,TYPE_TRANSFER_FLUID="вода и пар")</f>
        <v>0</v>
      </c>
      <c r="D71" s="1" t="s">
        <v>166</v>
      </c>
      <c r="E71" s="1">
        <v>6</v>
      </c>
      <c r="G71" s="48" t="str">
        <f>G69&amp;".2"</f>
        <v>4.3.1.0.2.2.2</v>
      </c>
      <c r="H71" s="60" t="s">
        <v>165</v>
      </c>
      <c r="I71" s="60"/>
      <c r="J71" s="48" t="s">
        <v>155</v>
      </c>
      <c r="K71" s="51"/>
      <c r="L71" s="51"/>
      <c r="M71" s="51"/>
      <c r="N71" s="50">
        <f t="shared" si="197"/>
        <v>0</v>
      </c>
      <c r="O71" s="50">
        <f t="shared" si="198"/>
        <v>0</v>
      </c>
      <c r="P71" s="50">
        <f t="shared" si="199"/>
        <v>0</v>
      </c>
      <c r="Q71" s="50">
        <f t="shared" si="200"/>
        <v>0</v>
      </c>
      <c r="R71" s="50">
        <f t="shared" si="201"/>
        <v>0</v>
      </c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>
        <f t="shared" si="203"/>
        <v>0</v>
      </c>
      <c r="AF71" s="51">
        <f t="shared" si="204"/>
        <v>0</v>
      </c>
      <c r="AG71" s="51">
        <f t="shared" si="205"/>
        <v>0</v>
      </c>
      <c r="AH71" s="51">
        <f t="shared" si="206"/>
        <v>0</v>
      </c>
      <c r="AI71" s="51">
        <f t="shared" si="207"/>
        <v>0</v>
      </c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0">
        <f t="shared" si="209"/>
        <v>0</v>
      </c>
      <c r="AW71" s="51"/>
      <c r="AX71" s="51"/>
      <c r="AY71" s="51"/>
      <c r="AZ71" s="51"/>
      <c r="BA71" s="50">
        <f t="shared" si="210"/>
        <v>0</v>
      </c>
      <c r="BB71" s="50">
        <f t="shared" si="211"/>
        <v>0</v>
      </c>
      <c r="BC71" s="50">
        <f t="shared" si="212"/>
        <v>0</v>
      </c>
      <c r="BD71" s="50">
        <f t="shared" si="213"/>
        <v>0</v>
      </c>
      <c r="BE71" s="50">
        <f t="shared" si="214"/>
        <v>0</v>
      </c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51"/>
      <c r="BQ71" s="51"/>
      <c r="BR71" s="50">
        <f t="shared" si="216"/>
        <v>0</v>
      </c>
      <c r="BS71" s="50">
        <f t="shared" si="217"/>
        <v>0</v>
      </c>
      <c r="BT71" s="50">
        <f t="shared" si="218"/>
        <v>0</v>
      </c>
      <c r="BU71" s="50">
        <f t="shared" si="219"/>
        <v>0</v>
      </c>
      <c r="BV71" s="50">
        <f t="shared" si="220"/>
        <v>0</v>
      </c>
      <c r="BW71" s="51"/>
      <c r="BX71" s="51"/>
      <c r="BY71" s="51"/>
      <c r="BZ71" s="51"/>
      <c r="CA71" s="51"/>
      <c r="CB71" s="51"/>
      <c r="CC71" s="51"/>
      <c r="CD71" s="51"/>
      <c r="CE71" s="51"/>
      <c r="CF71" s="51"/>
      <c r="CG71" s="51"/>
      <c r="CH71" s="51"/>
      <c r="CI71" s="51">
        <f t="array" ref="CI71">BR71</f>
        <v>0</v>
      </c>
      <c r="CJ71" s="51">
        <f t="array" ref="CJ71">CI71</f>
        <v>0</v>
      </c>
      <c r="CK71" s="51">
        <f t="array" ref="CK71">CJ71</f>
        <v>0</v>
      </c>
      <c r="CL71" s="51">
        <f t="array" ref="CL71">CK71</f>
        <v>0</v>
      </c>
      <c r="CM71" s="51">
        <f t="shared" si="222"/>
        <v>0</v>
      </c>
      <c r="CN71" s="51">
        <f t="shared" si="223"/>
        <v>0</v>
      </c>
      <c r="CO71" s="51">
        <f t="shared" si="224"/>
        <v>0</v>
      </c>
      <c r="CP71" s="51">
        <f t="shared" si="225"/>
        <v>0</v>
      </c>
      <c r="CQ71" s="51">
        <f t="shared" si="226"/>
        <v>0</v>
      </c>
      <c r="CR71" s="51"/>
      <c r="CS71" s="51"/>
      <c r="CT71" s="51"/>
      <c r="CU71" s="51"/>
      <c r="CV71" s="51"/>
      <c r="CW71" s="51"/>
      <c r="CX71" s="51"/>
      <c r="CY71" s="51"/>
      <c r="CZ71" s="51"/>
      <c r="DA71" s="51"/>
      <c r="DB71" s="51"/>
      <c r="DC71" s="51"/>
      <c r="DD71" s="46">
        <f t="shared" si="228"/>
        <v>0</v>
      </c>
      <c r="DE71" s="46">
        <f t="shared" si="229"/>
        <v>0</v>
      </c>
      <c r="DF71" s="41">
        <f t="array" ref="DF71">CM71</f>
        <v>0</v>
      </c>
      <c r="DG71" s="41">
        <f t="array" ref="DG71">DF71</f>
        <v>0</v>
      </c>
      <c r="DH71" s="41">
        <f t="array" ref="DH71">DG71</f>
        <v>0</v>
      </c>
      <c r="DI71" s="41">
        <f t="array" ref="DI71">DH71</f>
        <v>0</v>
      </c>
      <c r="DJ71" s="41"/>
      <c r="DK71" s="41"/>
      <c r="DL71" s="41"/>
      <c r="DM71" s="41"/>
      <c r="DN71" s="41"/>
      <c r="DO71" s="41"/>
      <c r="DP71" s="41"/>
    </row>
    <row r="72" spans="1:122" ht="15" hidden="1" customHeight="1" x14ac:dyDescent="0.25">
      <c r="A72" s="47" t="b">
        <f t="shared" ref="A72" si="250">AND($A$19,TYPE_TRANSFER_FLUID="вода и пар")</f>
        <v>0</v>
      </c>
      <c r="D72" s="1" t="s">
        <v>168</v>
      </c>
      <c r="E72" s="1">
        <v>7</v>
      </c>
      <c r="G72" s="48" t="str">
        <f>G69&amp;".3"</f>
        <v>4.3.1.0.2.2.3</v>
      </c>
      <c r="H72" s="60" t="s">
        <v>167</v>
      </c>
      <c r="I72" s="60"/>
      <c r="J72" s="48" t="s">
        <v>155</v>
      </c>
      <c r="K72" s="51"/>
      <c r="L72" s="51"/>
      <c r="M72" s="51"/>
      <c r="N72" s="50">
        <f t="shared" si="197"/>
        <v>0</v>
      </c>
      <c r="O72" s="50">
        <f t="shared" si="198"/>
        <v>0</v>
      </c>
      <c r="P72" s="50">
        <f t="shared" si="199"/>
        <v>0</v>
      </c>
      <c r="Q72" s="50">
        <f t="shared" si="200"/>
        <v>0</v>
      </c>
      <c r="R72" s="50">
        <f t="shared" si="201"/>
        <v>0</v>
      </c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>
        <f t="shared" si="203"/>
        <v>0</v>
      </c>
      <c r="AF72" s="51">
        <f t="shared" si="204"/>
        <v>0</v>
      </c>
      <c r="AG72" s="51">
        <f t="shared" si="205"/>
        <v>0</v>
      </c>
      <c r="AH72" s="51">
        <f t="shared" si="206"/>
        <v>0</v>
      </c>
      <c r="AI72" s="51">
        <f t="shared" si="207"/>
        <v>0</v>
      </c>
      <c r="AJ72" s="51"/>
      <c r="AK72" s="51"/>
      <c r="AL72" s="51"/>
      <c r="AM72" s="51"/>
      <c r="AN72" s="51"/>
      <c r="AO72" s="51"/>
      <c r="AP72" s="51"/>
      <c r="AQ72" s="51"/>
      <c r="AR72" s="51"/>
      <c r="AS72" s="51"/>
      <c r="AT72" s="51"/>
      <c r="AU72" s="51"/>
      <c r="AV72" s="50">
        <f t="shared" si="209"/>
        <v>0</v>
      </c>
      <c r="AW72" s="51"/>
      <c r="AX72" s="51"/>
      <c r="AY72" s="51"/>
      <c r="AZ72" s="51"/>
      <c r="BA72" s="50">
        <f t="shared" si="210"/>
        <v>0</v>
      </c>
      <c r="BB72" s="50">
        <f t="shared" si="211"/>
        <v>0</v>
      </c>
      <c r="BC72" s="50">
        <f t="shared" si="212"/>
        <v>0</v>
      </c>
      <c r="BD72" s="50">
        <f t="shared" si="213"/>
        <v>0</v>
      </c>
      <c r="BE72" s="50">
        <f t="shared" si="214"/>
        <v>0</v>
      </c>
      <c r="BF72" s="51"/>
      <c r="BG72" s="51"/>
      <c r="BH72" s="51"/>
      <c r="BI72" s="51"/>
      <c r="BJ72" s="51"/>
      <c r="BK72" s="51"/>
      <c r="BL72" s="51"/>
      <c r="BM72" s="51"/>
      <c r="BN72" s="51"/>
      <c r="BO72" s="51"/>
      <c r="BP72" s="51"/>
      <c r="BQ72" s="51"/>
      <c r="BR72" s="50">
        <f t="shared" si="216"/>
        <v>0</v>
      </c>
      <c r="BS72" s="50">
        <f t="shared" si="217"/>
        <v>0</v>
      </c>
      <c r="BT72" s="50">
        <f t="shared" si="218"/>
        <v>0</v>
      </c>
      <c r="BU72" s="50">
        <f t="shared" si="219"/>
        <v>0</v>
      </c>
      <c r="BV72" s="50">
        <f t="shared" si="220"/>
        <v>0</v>
      </c>
      <c r="BW72" s="51"/>
      <c r="BX72" s="51"/>
      <c r="BY72" s="51"/>
      <c r="BZ72" s="51"/>
      <c r="CA72" s="51"/>
      <c r="CB72" s="51"/>
      <c r="CC72" s="51"/>
      <c r="CD72" s="51"/>
      <c r="CE72" s="51"/>
      <c r="CF72" s="51"/>
      <c r="CG72" s="51"/>
      <c r="CH72" s="51"/>
      <c r="CI72" s="51">
        <f t="array" ref="CI72">BR72</f>
        <v>0</v>
      </c>
      <c r="CJ72" s="51">
        <f t="array" ref="CJ72">CI72</f>
        <v>0</v>
      </c>
      <c r="CK72" s="51">
        <f t="array" ref="CK72">CJ72</f>
        <v>0</v>
      </c>
      <c r="CL72" s="51">
        <f t="array" ref="CL72">CK72</f>
        <v>0</v>
      </c>
      <c r="CM72" s="51">
        <f t="shared" si="222"/>
        <v>0</v>
      </c>
      <c r="CN72" s="51">
        <f t="shared" si="223"/>
        <v>0</v>
      </c>
      <c r="CO72" s="51">
        <f t="shared" si="224"/>
        <v>0</v>
      </c>
      <c r="CP72" s="51">
        <f t="shared" si="225"/>
        <v>0</v>
      </c>
      <c r="CQ72" s="51">
        <f t="shared" si="226"/>
        <v>0</v>
      </c>
      <c r="CR72" s="51"/>
      <c r="CS72" s="51"/>
      <c r="CT72" s="51"/>
      <c r="CU72" s="51"/>
      <c r="CV72" s="51"/>
      <c r="CW72" s="51"/>
      <c r="CX72" s="51"/>
      <c r="CY72" s="51"/>
      <c r="CZ72" s="51"/>
      <c r="DA72" s="51"/>
      <c r="DB72" s="51"/>
      <c r="DC72" s="51"/>
      <c r="DD72" s="46">
        <f t="shared" si="228"/>
        <v>0</v>
      </c>
      <c r="DE72" s="46">
        <f t="shared" si="229"/>
        <v>0</v>
      </c>
      <c r="DF72" s="41">
        <f t="array" ref="DF72">CM72</f>
        <v>0</v>
      </c>
      <c r="DG72" s="41">
        <f t="array" ref="DG72">DF72</f>
        <v>0</v>
      </c>
      <c r="DH72" s="41">
        <f t="array" ref="DH72">DG72</f>
        <v>0</v>
      </c>
      <c r="DI72" s="41">
        <f t="array" ref="DI72">DH72</f>
        <v>0</v>
      </c>
      <c r="DJ72" s="41"/>
      <c r="DK72" s="41"/>
      <c r="DL72" s="41"/>
      <c r="DM72" s="41"/>
      <c r="DN72" s="41"/>
      <c r="DO72" s="41"/>
      <c r="DP72" s="41"/>
    </row>
    <row r="73" spans="1:122" ht="15" hidden="1" customHeight="1" x14ac:dyDescent="0.25">
      <c r="A73" s="47" t="b">
        <f t="shared" ref="A73" si="251">AND($A$19,TYPE_TRANSFER_FLUID="вода и пар")</f>
        <v>0</v>
      </c>
      <c r="D73" s="1" t="s">
        <v>173</v>
      </c>
      <c r="E73" s="1">
        <v>8</v>
      </c>
      <c r="G73" s="48" t="str">
        <f>G69&amp;".4"</f>
        <v>4.3.1.0.2.2.4</v>
      </c>
      <c r="H73" s="60" t="s">
        <v>169</v>
      </c>
      <c r="I73" s="60"/>
      <c r="J73" s="48" t="s">
        <v>155</v>
      </c>
      <c r="K73" s="51"/>
      <c r="L73" s="51"/>
      <c r="M73" s="51"/>
      <c r="N73" s="50">
        <f t="shared" si="197"/>
        <v>0</v>
      </c>
      <c r="O73" s="50">
        <f t="shared" si="198"/>
        <v>0</v>
      </c>
      <c r="P73" s="50">
        <f t="shared" si="199"/>
        <v>0</v>
      </c>
      <c r="Q73" s="50">
        <f t="shared" si="200"/>
        <v>0</v>
      </c>
      <c r="R73" s="50">
        <f t="shared" si="201"/>
        <v>0</v>
      </c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>
        <f t="shared" si="203"/>
        <v>0</v>
      </c>
      <c r="AF73" s="51">
        <f t="shared" si="204"/>
        <v>0</v>
      </c>
      <c r="AG73" s="51">
        <f t="shared" si="205"/>
        <v>0</v>
      </c>
      <c r="AH73" s="51">
        <f t="shared" si="206"/>
        <v>0</v>
      </c>
      <c r="AI73" s="51">
        <f t="shared" si="207"/>
        <v>0</v>
      </c>
      <c r="AJ73" s="51"/>
      <c r="AK73" s="51"/>
      <c r="AL73" s="51"/>
      <c r="AM73" s="51"/>
      <c r="AN73" s="51"/>
      <c r="AO73" s="51"/>
      <c r="AP73" s="51"/>
      <c r="AQ73" s="51"/>
      <c r="AR73" s="51"/>
      <c r="AS73" s="51"/>
      <c r="AT73" s="51"/>
      <c r="AU73" s="51"/>
      <c r="AV73" s="50">
        <f t="shared" si="209"/>
        <v>0</v>
      </c>
      <c r="AW73" s="51"/>
      <c r="AX73" s="51"/>
      <c r="AY73" s="51"/>
      <c r="AZ73" s="51"/>
      <c r="BA73" s="50">
        <f t="shared" si="210"/>
        <v>0</v>
      </c>
      <c r="BB73" s="50">
        <f t="shared" si="211"/>
        <v>0</v>
      </c>
      <c r="BC73" s="50">
        <f t="shared" si="212"/>
        <v>0</v>
      </c>
      <c r="BD73" s="50">
        <f t="shared" si="213"/>
        <v>0</v>
      </c>
      <c r="BE73" s="50">
        <f t="shared" si="214"/>
        <v>0</v>
      </c>
      <c r="BF73" s="51"/>
      <c r="BG73" s="51"/>
      <c r="BH73" s="51"/>
      <c r="BI73" s="51"/>
      <c r="BJ73" s="51"/>
      <c r="BK73" s="51"/>
      <c r="BL73" s="51"/>
      <c r="BM73" s="51"/>
      <c r="BN73" s="51"/>
      <c r="BO73" s="51"/>
      <c r="BP73" s="51"/>
      <c r="BQ73" s="51"/>
      <c r="BR73" s="50">
        <f t="shared" si="216"/>
        <v>0</v>
      </c>
      <c r="BS73" s="50">
        <f t="shared" si="217"/>
        <v>0</v>
      </c>
      <c r="BT73" s="50">
        <f t="shared" si="218"/>
        <v>0</v>
      </c>
      <c r="BU73" s="50">
        <f t="shared" si="219"/>
        <v>0</v>
      </c>
      <c r="BV73" s="50">
        <f t="shared" si="220"/>
        <v>0</v>
      </c>
      <c r="BW73" s="51"/>
      <c r="BX73" s="51"/>
      <c r="BY73" s="51"/>
      <c r="BZ73" s="51"/>
      <c r="CA73" s="51"/>
      <c r="CB73" s="51"/>
      <c r="CC73" s="51"/>
      <c r="CD73" s="51"/>
      <c r="CE73" s="51"/>
      <c r="CF73" s="51"/>
      <c r="CG73" s="51"/>
      <c r="CH73" s="51"/>
      <c r="CI73" s="51">
        <f t="array" ref="CI73">BR73</f>
        <v>0</v>
      </c>
      <c r="CJ73" s="51">
        <f t="array" ref="CJ73">CI73</f>
        <v>0</v>
      </c>
      <c r="CK73" s="51">
        <f t="array" ref="CK73">CJ73</f>
        <v>0</v>
      </c>
      <c r="CL73" s="51">
        <f t="array" ref="CL73">CK73</f>
        <v>0</v>
      </c>
      <c r="CM73" s="51">
        <f t="shared" si="222"/>
        <v>0</v>
      </c>
      <c r="CN73" s="51">
        <f t="shared" si="223"/>
        <v>0</v>
      </c>
      <c r="CO73" s="51">
        <f t="shared" si="224"/>
        <v>0</v>
      </c>
      <c r="CP73" s="51">
        <f t="shared" si="225"/>
        <v>0</v>
      </c>
      <c r="CQ73" s="51">
        <f t="shared" si="226"/>
        <v>0</v>
      </c>
      <c r="CR73" s="51"/>
      <c r="CS73" s="51"/>
      <c r="CT73" s="51"/>
      <c r="CU73" s="51"/>
      <c r="CV73" s="51"/>
      <c r="CW73" s="51"/>
      <c r="CX73" s="51"/>
      <c r="CY73" s="51"/>
      <c r="CZ73" s="51"/>
      <c r="DA73" s="51"/>
      <c r="DB73" s="51"/>
      <c r="DC73" s="51"/>
      <c r="DD73" s="46">
        <f t="shared" si="228"/>
        <v>0</v>
      </c>
      <c r="DE73" s="46">
        <f t="shared" si="229"/>
        <v>0</v>
      </c>
      <c r="DF73" s="41">
        <f t="array" ref="DF73">CM73</f>
        <v>0</v>
      </c>
      <c r="DG73" s="41">
        <f t="array" ref="DG73">DF73</f>
        <v>0</v>
      </c>
      <c r="DH73" s="41">
        <f t="array" ref="DH73">DG73</f>
        <v>0</v>
      </c>
      <c r="DI73" s="41">
        <f t="array" ref="DI73">DH73</f>
        <v>0</v>
      </c>
      <c r="DJ73" s="41"/>
      <c r="DK73" s="41"/>
      <c r="DL73" s="41"/>
      <c r="DM73" s="41"/>
      <c r="DN73" s="41"/>
      <c r="DO73" s="41"/>
      <c r="DP73" s="41"/>
    </row>
    <row r="74" spans="1:122" s="34" customFormat="1" ht="15" hidden="1" customHeight="1" x14ac:dyDescent="0.2">
      <c r="A74" s="33" t="b">
        <f t="array" ref="A74">$A$19</f>
        <v>0</v>
      </c>
      <c r="B74" s="8"/>
      <c r="C74" s="8"/>
      <c r="D74" s="8"/>
      <c r="E74" s="8"/>
      <c r="G74" s="56" t="s">
        <v>61</v>
      </c>
      <c r="H74" s="57" t="s">
        <v>183</v>
      </c>
      <c r="I74" s="57"/>
      <c r="J74" s="38" t="s">
        <v>155</v>
      </c>
      <c r="K74" s="51"/>
      <c r="L74" s="51"/>
      <c r="M74" s="51"/>
      <c r="N74" s="50">
        <f t="shared" si="197"/>
        <v>0</v>
      </c>
      <c r="O74" s="45">
        <f t="shared" si="198"/>
        <v>0</v>
      </c>
      <c r="P74" s="45">
        <f t="shared" si="199"/>
        <v>0</v>
      </c>
      <c r="Q74" s="45">
        <f t="shared" si="200"/>
        <v>0</v>
      </c>
      <c r="R74" s="45">
        <f t="shared" si="201"/>
        <v>0</v>
      </c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>
        <f t="shared" si="203"/>
        <v>0</v>
      </c>
      <c r="AF74" s="41">
        <f t="shared" si="204"/>
        <v>0</v>
      </c>
      <c r="AG74" s="41">
        <f t="shared" si="205"/>
        <v>0</v>
      </c>
      <c r="AH74" s="41">
        <f t="shared" si="206"/>
        <v>0</v>
      </c>
      <c r="AI74" s="41">
        <f t="shared" si="207"/>
        <v>0</v>
      </c>
      <c r="AJ74" s="51"/>
      <c r="AK74" s="51"/>
      <c r="AL74" s="51"/>
      <c r="AM74" s="51"/>
      <c r="AN74" s="51"/>
      <c r="AO74" s="51"/>
      <c r="AP74" s="51"/>
      <c r="AQ74" s="51"/>
      <c r="AR74" s="51"/>
      <c r="AS74" s="51"/>
      <c r="AT74" s="51"/>
      <c r="AU74" s="51"/>
      <c r="AV74" s="45">
        <f t="shared" si="209"/>
        <v>0</v>
      </c>
      <c r="AW74" s="51"/>
      <c r="AX74" s="51"/>
      <c r="AY74" s="51"/>
      <c r="AZ74" s="51"/>
      <c r="BA74" s="45">
        <f t="shared" si="210"/>
        <v>0</v>
      </c>
      <c r="BB74" s="45">
        <f t="shared" si="211"/>
        <v>0</v>
      </c>
      <c r="BC74" s="45">
        <f t="shared" si="212"/>
        <v>0</v>
      </c>
      <c r="BD74" s="45">
        <f t="shared" si="213"/>
        <v>0</v>
      </c>
      <c r="BE74" s="45">
        <f t="shared" si="214"/>
        <v>0</v>
      </c>
      <c r="BF74" s="51"/>
      <c r="BG74" s="51"/>
      <c r="BH74" s="51"/>
      <c r="BI74" s="51"/>
      <c r="BJ74" s="51"/>
      <c r="BK74" s="51"/>
      <c r="BL74" s="51"/>
      <c r="BM74" s="51"/>
      <c r="BN74" s="51"/>
      <c r="BO74" s="51"/>
      <c r="BP74" s="51"/>
      <c r="BQ74" s="51"/>
      <c r="BR74" s="45">
        <f t="shared" si="216"/>
        <v>0</v>
      </c>
      <c r="BS74" s="45">
        <f t="shared" si="217"/>
        <v>0</v>
      </c>
      <c r="BT74" s="45">
        <f t="shared" si="218"/>
        <v>0</v>
      </c>
      <c r="BU74" s="45">
        <f t="shared" si="219"/>
        <v>0</v>
      </c>
      <c r="BV74" s="45">
        <f t="shared" si="220"/>
        <v>0</v>
      </c>
      <c r="BW74" s="51"/>
      <c r="BX74" s="51"/>
      <c r="BY74" s="51"/>
      <c r="BZ74" s="51"/>
      <c r="CA74" s="51"/>
      <c r="CB74" s="51"/>
      <c r="CC74" s="51"/>
      <c r="CD74" s="51"/>
      <c r="CE74" s="51"/>
      <c r="CF74" s="51"/>
      <c r="CG74" s="51"/>
      <c r="CH74" s="51"/>
      <c r="CI74" s="41">
        <f t="array" ref="CI74">BR74</f>
        <v>0</v>
      </c>
      <c r="CJ74" s="41">
        <f t="array" ref="CJ74">CI74</f>
        <v>0</v>
      </c>
      <c r="CK74" s="41">
        <f t="array" ref="CK74">CJ74</f>
        <v>0</v>
      </c>
      <c r="CL74" s="41">
        <f t="array" ref="CL74">CK74</f>
        <v>0</v>
      </c>
      <c r="CM74" s="41">
        <f t="shared" si="222"/>
        <v>0</v>
      </c>
      <c r="CN74" s="41">
        <f t="shared" si="223"/>
        <v>0</v>
      </c>
      <c r="CO74" s="41">
        <f t="shared" si="224"/>
        <v>0</v>
      </c>
      <c r="CP74" s="41">
        <f t="shared" si="225"/>
        <v>0</v>
      </c>
      <c r="CQ74" s="41">
        <f t="shared" si="226"/>
        <v>0</v>
      </c>
      <c r="CR74" s="41"/>
      <c r="CS74" s="41"/>
      <c r="CT74" s="41"/>
      <c r="CU74" s="41"/>
      <c r="CV74" s="41"/>
      <c r="CW74" s="41"/>
      <c r="CX74" s="41"/>
      <c r="CY74" s="41"/>
      <c r="CZ74" s="41"/>
      <c r="DA74" s="41"/>
      <c r="DB74" s="41"/>
      <c r="DC74" s="41"/>
      <c r="DD74" s="46">
        <f t="shared" si="228"/>
        <v>0</v>
      </c>
      <c r="DE74" s="46">
        <f t="shared" si="229"/>
        <v>0</v>
      </c>
      <c r="DF74" s="41">
        <f t="array" ref="DF74">CM74</f>
        <v>0</v>
      </c>
      <c r="DG74" s="41">
        <f t="array" ref="DG74">DF74</f>
        <v>0</v>
      </c>
      <c r="DH74" s="41">
        <f t="array" ref="DH74">DG74</f>
        <v>0</v>
      </c>
      <c r="DI74" s="41">
        <f t="array" ref="DI74">DH74</f>
        <v>0</v>
      </c>
      <c r="DJ74" s="41"/>
      <c r="DK74" s="41"/>
      <c r="DL74" s="41"/>
      <c r="DM74" s="41"/>
      <c r="DN74" s="41"/>
      <c r="DO74" s="41"/>
      <c r="DP74" s="41"/>
      <c r="DR74" s="42"/>
    </row>
    <row r="75" spans="1:122" s="34" customFormat="1" ht="15" hidden="1" customHeight="1" x14ac:dyDescent="0.2">
      <c r="A75" s="33" t="b">
        <f t="array" ref="A75">$A$19</f>
        <v>0</v>
      </c>
      <c r="B75" s="8"/>
      <c r="C75" s="8"/>
      <c r="D75" s="8"/>
      <c r="E75" s="8"/>
      <c r="G75" s="56" t="s">
        <v>62</v>
      </c>
      <c r="H75" s="61" t="s">
        <v>184</v>
      </c>
      <c r="I75" s="61"/>
      <c r="J75" s="38" t="s">
        <v>155</v>
      </c>
      <c r="K75" s="45">
        <f>K76+K77</f>
        <v>0</v>
      </c>
      <c r="L75" s="45">
        <f>L76+L77</f>
        <v>0</v>
      </c>
      <c r="M75" s="45">
        <f>M76+M77</f>
        <v>0</v>
      </c>
      <c r="N75" s="45">
        <f t="shared" si="197"/>
        <v>0</v>
      </c>
      <c r="O75" s="45">
        <f t="shared" si="198"/>
        <v>0</v>
      </c>
      <c r="P75" s="45">
        <f t="shared" si="199"/>
        <v>0</v>
      </c>
      <c r="Q75" s="45">
        <f t="shared" si="200"/>
        <v>0</v>
      </c>
      <c r="R75" s="45">
        <f t="shared" si="201"/>
        <v>0</v>
      </c>
      <c r="S75" s="45">
        <f t="shared" ref="S75:AD75" si="252">S76+S77</f>
        <v>0</v>
      </c>
      <c r="T75" s="45">
        <f t="shared" si="252"/>
        <v>0</v>
      </c>
      <c r="U75" s="45">
        <f t="shared" si="252"/>
        <v>0</v>
      </c>
      <c r="V75" s="45">
        <f t="shared" si="252"/>
        <v>0</v>
      </c>
      <c r="W75" s="45">
        <f t="shared" si="252"/>
        <v>0</v>
      </c>
      <c r="X75" s="45">
        <f t="shared" si="252"/>
        <v>0</v>
      </c>
      <c r="Y75" s="45">
        <f t="shared" si="252"/>
        <v>0</v>
      </c>
      <c r="Z75" s="45">
        <f t="shared" si="252"/>
        <v>0</v>
      </c>
      <c r="AA75" s="45">
        <f t="shared" si="252"/>
        <v>0</v>
      </c>
      <c r="AB75" s="45">
        <f t="shared" si="252"/>
        <v>0</v>
      </c>
      <c r="AC75" s="45">
        <f t="shared" si="252"/>
        <v>0</v>
      </c>
      <c r="AD75" s="45">
        <f t="shared" si="252"/>
        <v>0</v>
      </c>
      <c r="AE75" s="41">
        <f t="shared" si="203"/>
        <v>0</v>
      </c>
      <c r="AF75" s="41">
        <f t="shared" si="204"/>
        <v>0</v>
      </c>
      <c r="AG75" s="41">
        <f t="shared" si="205"/>
        <v>0</v>
      </c>
      <c r="AH75" s="41">
        <f t="shared" si="206"/>
        <v>0</v>
      </c>
      <c r="AI75" s="41">
        <f t="shared" si="207"/>
        <v>0</v>
      </c>
      <c r="AJ75" s="41">
        <f t="shared" ref="AJ75:AU75" si="253">AJ76+AJ77</f>
        <v>0</v>
      </c>
      <c r="AK75" s="41">
        <f t="shared" si="253"/>
        <v>0</v>
      </c>
      <c r="AL75" s="41">
        <f t="shared" si="253"/>
        <v>0</v>
      </c>
      <c r="AM75" s="41">
        <f t="shared" si="253"/>
        <v>0</v>
      </c>
      <c r="AN75" s="41">
        <f t="shared" si="253"/>
        <v>0</v>
      </c>
      <c r="AO75" s="41">
        <f t="shared" si="253"/>
        <v>0</v>
      </c>
      <c r="AP75" s="41">
        <f t="shared" si="253"/>
        <v>0</v>
      </c>
      <c r="AQ75" s="41">
        <f t="shared" si="253"/>
        <v>0</v>
      </c>
      <c r="AR75" s="41">
        <f t="shared" si="253"/>
        <v>0</v>
      </c>
      <c r="AS75" s="41">
        <f t="shared" si="253"/>
        <v>0</v>
      </c>
      <c r="AT75" s="41">
        <f t="shared" si="253"/>
        <v>0</v>
      </c>
      <c r="AU75" s="41">
        <f t="shared" si="253"/>
        <v>0</v>
      </c>
      <c r="AV75" s="45">
        <f t="shared" si="209"/>
        <v>0</v>
      </c>
      <c r="AW75" s="45">
        <f>AW76+AW77</f>
        <v>0</v>
      </c>
      <c r="AX75" s="45">
        <f>AX76+AX77</f>
        <v>0</v>
      </c>
      <c r="AY75" s="45">
        <f>AY76+AY77</f>
        <v>0</v>
      </c>
      <c r="AZ75" s="45">
        <f>AZ76+AZ77</f>
        <v>0</v>
      </c>
      <c r="BA75" s="45">
        <f t="shared" si="210"/>
        <v>0</v>
      </c>
      <c r="BB75" s="45">
        <f t="shared" si="211"/>
        <v>0</v>
      </c>
      <c r="BC75" s="45">
        <f t="shared" si="212"/>
        <v>0</v>
      </c>
      <c r="BD75" s="45">
        <f t="shared" si="213"/>
        <v>0</v>
      </c>
      <c r="BE75" s="45">
        <f t="shared" si="214"/>
        <v>0</v>
      </c>
      <c r="BF75" s="45">
        <f t="shared" ref="BF75:BQ75" si="254">BF76+BF77</f>
        <v>0</v>
      </c>
      <c r="BG75" s="45">
        <f t="shared" si="254"/>
        <v>0</v>
      </c>
      <c r="BH75" s="45">
        <f t="shared" si="254"/>
        <v>0</v>
      </c>
      <c r="BI75" s="45">
        <f t="shared" si="254"/>
        <v>0</v>
      </c>
      <c r="BJ75" s="45">
        <f t="shared" si="254"/>
        <v>0</v>
      </c>
      <c r="BK75" s="45">
        <f t="shared" si="254"/>
        <v>0</v>
      </c>
      <c r="BL75" s="45">
        <f t="shared" si="254"/>
        <v>0</v>
      </c>
      <c r="BM75" s="45">
        <f t="shared" si="254"/>
        <v>0</v>
      </c>
      <c r="BN75" s="45">
        <f t="shared" si="254"/>
        <v>0</v>
      </c>
      <c r="BO75" s="45">
        <f t="shared" si="254"/>
        <v>0</v>
      </c>
      <c r="BP75" s="45">
        <f t="shared" si="254"/>
        <v>0</v>
      </c>
      <c r="BQ75" s="45">
        <f t="shared" si="254"/>
        <v>0</v>
      </c>
      <c r="BR75" s="45">
        <f t="shared" si="216"/>
        <v>0</v>
      </c>
      <c r="BS75" s="45">
        <f t="shared" si="217"/>
        <v>0</v>
      </c>
      <c r="BT75" s="45">
        <f t="shared" si="218"/>
        <v>0</v>
      </c>
      <c r="BU75" s="45">
        <f t="shared" si="219"/>
        <v>0</v>
      </c>
      <c r="BV75" s="45">
        <f t="shared" si="220"/>
        <v>0</v>
      </c>
      <c r="BW75" s="45">
        <f t="shared" ref="BW75:CH75" si="255">BW76+BW77</f>
        <v>0</v>
      </c>
      <c r="BX75" s="45">
        <f t="shared" si="255"/>
        <v>0</v>
      </c>
      <c r="BY75" s="45">
        <f t="shared" si="255"/>
        <v>0</v>
      </c>
      <c r="BZ75" s="45">
        <f t="shared" si="255"/>
        <v>0</v>
      </c>
      <c r="CA75" s="45">
        <f t="shared" si="255"/>
        <v>0</v>
      </c>
      <c r="CB75" s="45">
        <f t="shared" si="255"/>
        <v>0</v>
      </c>
      <c r="CC75" s="45">
        <f t="shared" si="255"/>
        <v>0</v>
      </c>
      <c r="CD75" s="45">
        <f t="shared" si="255"/>
        <v>0</v>
      </c>
      <c r="CE75" s="45">
        <f t="shared" si="255"/>
        <v>0</v>
      </c>
      <c r="CF75" s="45">
        <f t="shared" si="255"/>
        <v>0</v>
      </c>
      <c r="CG75" s="45">
        <f t="shared" si="255"/>
        <v>0</v>
      </c>
      <c r="CH75" s="45">
        <f t="shared" si="255"/>
        <v>0</v>
      </c>
      <c r="CI75" s="45">
        <f t="array" ref="CI75">BR75</f>
        <v>0</v>
      </c>
      <c r="CJ75" s="45">
        <f t="array" ref="CJ75">CI75</f>
        <v>0</v>
      </c>
      <c r="CK75" s="45">
        <f t="array" ref="CK75">CJ75</f>
        <v>0</v>
      </c>
      <c r="CL75" s="45">
        <f t="array" ref="CL75">CK75</f>
        <v>0</v>
      </c>
      <c r="CM75" s="41">
        <f t="shared" si="222"/>
        <v>0</v>
      </c>
      <c r="CN75" s="41">
        <f t="shared" si="223"/>
        <v>0</v>
      </c>
      <c r="CO75" s="41">
        <f t="shared" si="224"/>
        <v>0</v>
      </c>
      <c r="CP75" s="41">
        <f t="shared" si="225"/>
        <v>0</v>
      </c>
      <c r="CQ75" s="41">
        <f t="shared" si="226"/>
        <v>0</v>
      </c>
      <c r="CR75" s="41">
        <f t="shared" ref="CR75:DC75" si="256">CR76+CR77</f>
        <v>0</v>
      </c>
      <c r="CS75" s="41">
        <f t="shared" si="256"/>
        <v>0</v>
      </c>
      <c r="CT75" s="41">
        <f t="shared" si="256"/>
        <v>0</v>
      </c>
      <c r="CU75" s="41">
        <f t="shared" si="256"/>
        <v>0</v>
      </c>
      <c r="CV75" s="41">
        <f t="shared" si="256"/>
        <v>0</v>
      </c>
      <c r="CW75" s="41">
        <f t="shared" si="256"/>
        <v>0</v>
      </c>
      <c r="CX75" s="41">
        <f t="shared" si="256"/>
        <v>0</v>
      </c>
      <c r="CY75" s="41">
        <f t="shared" si="256"/>
        <v>0</v>
      </c>
      <c r="CZ75" s="41">
        <f t="shared" si="256"/>
        <v>0</v>
      </c>
      <c r="DA75" s="41">
        <f t="shared" si="256"/>
        <v>0</v>
      </c>
      <c r="DB75" s="41">
        <f t="shared" si="256"/>
        <v>0</v>
      </c>
      <c r="DC75" s="41">
        <f t="shared" si="256"/>
        <v>0</v>
      </c>
      <c r="DD75" s="46">
        <f t="shared" si="228"/>
        <v>0</v>
      </c>
      <c r="DE75" s="46">
        <f t="shared" si="229"/>
        <v>0</v>
      </c>
      <c r="DF75" s="41">
        <f t="array" ref="DF75">CM75</f>
        <v>0</v>
      </c>
      <c r="DG75" s="41">
        <f t="array" ref="DG75">DF75</f>
        <v>0</v>
      </c>
      <c r="DH75" s="41">
        <f t="array" ref="DH75">DG75</f>
        <v>0</v>
      </c>
      <c r="DI75" s="41">
        <f t="array" ref="DI75">DH75</f>
        <v>0</v>
      </c>
      <c r="DJ75" s="41"/>
      <c r="DK75" s="41"/>
      <c r="DL75" s="41"/>
      <c r="DM75" s="41"/>
      <c r="DN75" s="41"/>
      <c r="DO75" s="41"/>
      <c r="DP75" s="41"/>
      <c r="DR75" s="42"/>
    </row>
    <row r="76" spans="1:122" ht="15" hidden="1" customHeight="1" x14ac:dyDescent="0.25">
      <c r="A76" s="47" t="b">
        <f t="array" ref="A76">$A$19</f>
        <v>0</v>
      </c>
      <c r="D76" s="1" t="s">
        <v>159</v>
      </c>
      <c r="E76" s="1">
        <v>1</v>
      </c>
      <c r="G76" s="48" t="str">
        <f>G75&amp;".0.1"</f>
        <v>4.3.3.0.1</v>
      </c>
      <c r="H76" s="58" t="s">
        <v>159</v>
      </c>
      <c r="I76" s="58"/>
      <c r="J76" s="48" t="s">
        <v>155</v>
      </c>
      <c r="K76" s="51"/>
      <c r="L76" s="51"/>
      <c r="M76" s="51"/>
      <c r="N76" s="50">
        <f t="shared" si="197"/>
        <v>0</v>
      </c>
      <c r="O76" s="50">
        <f t="shared" si="198"/>
        <v>0</v>
      </c>
      <c r="P76" s="50">
        <f t="shared" si="199"/>
        <v>0</v>
      </c>
      <c r="Q76" s="50">
        <f t="shared" si="200"/>
        <v>0</v>
      </c>
      <c r="R76" s="50">
        <f t="shared" si="201"/>
        <v>0</v>
      </c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>
        <f t="shared" si="203"/>
        <v>0</v>
      </c>
      <c r="AF76" s="51">
        <f t="shared" si="204"/>
        <v>0</v>
      </c>
      <c r="AG76" s="51">
        <f t="shared" si="205"/>
        <v>0</v>
      </c>
      <c r="AH76" s="51">
        <f t="shared" si="206"/>
        <v>0</v>
      </c>
      <c r="AI76" s="51">
        <f t="shared" si="207"/>
        <v>0</v>
      </c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0">
        <f t="shared" si="209"/>
        <v>0</v>
      </c>
      <c r="AW76" s="51"/>
      <c r="AX76" s="51"/>
      <c r="AY76" s="51"/>
      <c r="AZ76" s="51"/>
      <c r="BA76" s="50">
        <f t="shared" si="210"/>
        <v>0</v>
      </c>
      <c r="BB76" s="50">
        <f t="shared" si="211"/>
        <v>0</v>
      </c>
      <c r="BC76" s="50">
        <f t="shared" si="212"/>
        <v>0</v>
      </c>
      <c r="BD76" s="50">
        <f t="shared" si="213"/>
        <v>0</v>
      </c>
      <c r="BE76" s="50">
        <f t="shared" si="214"/>
        <v>0</v>
      </c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  <c r="BR76" s="50">
        <f t="shared" si="216"/>
        <v>0</v>
      </c>
      <c r="BS76" s="50">
        <f t="shared" si="217"/>
        <v>0</v>
      </c>
      <c r="BT76" s="50">
        <f t="shared" si="218"/>
        <v>0</v>
      </c>
      <c r="BU76" s="50">
        <f t="shared" si="219"/>
        <v>0</v>
      </c>
      <c r="BV76" s="50">
        <f t="shared" si="220"/>
        <v>0</v>
      </c>
      <c r="BW76" s="51"/>
      <c r="BX76" s="51"/>
      <c r="BY76" s="51"/>
      <c r="BZ76" s="51"/>
      <c r="CA76" s="51"/>
      <c r="CB76" s="51"/>
      <c r="CC76" s="51"/>
      <c r="CD76" s="51"/>
      <c r="CE76" s="51"/>
      <c r="CF76" s="51"/>
      <c r="CG76" s="51"/>
      <c r="CH76" s="51"/>
      <c r="CI76" s="51">
        <f t="array" ref="CI76">BR76</f>
        <v>0</v>
      </c>
      <c r="CJ76" s="51">
        <f t="array" ref="CJ76">CI76</f>
        <v>0</v>
      </c>
      <c r="CK76" s="51">
        <f t="array" ref="CK76">CJ76</f>
        <v>0</v>
      </c>
      <c r="CL76" s="51">
        <f t="array" ref="CL76">CK76</f>
        <v>0</v>
      </c>
      <c r="CM76" s="51">
        <f t="shared" si="222"/>
        <v>0</v>
      </c>
      <c r="CN76" s="51">
        <f t="shared" si="223"/>
        <v>0</v>
      </c>
      <c r="CO76" s="51">
        <f t="shared" si="224"/>
        <v>0</v>
      </c>
      <c r="CP76" s="51">
        <f t="shared" si="225"/>
        <v>0</v>
      </c>
      <c r="CQ76" s="51">
        <f t="shared" si="226"/>
        <v>0</v>
      </c>
      <c r="CR76" s="51"/>
      <c r="CS76" s="51"/>
      <c r="CT76" s="51"/>
      <c r="CU76" s="51"/>
      <c r="CV76" s="51"/>
      <c r="CW76" s="51"/>
      <c r="CX76" s="51"/>
      <c r="CY76" s="51"/>
      <c r="CZ76" s="51"/>
      <c r="DA76" s="51"/>
      <c r="DB76" s="51"/>
      <c r="DC76" s="51"/>
      <c r="DD76" s="46">
        <f t="shared" si="228"/>
        <v>0</v>
      </c>
      <c r="DE76" s="46">
        <f t="shared" si="229"/>
        <v>0</v>
      </c>
      <c r="DF76" s="41">
        <f t="array" ref="DF76">CM76</f>
        <v>0</v>
      </c>
      <c r="DG76" s="41">
        <f t="array" ref="DG76">DF76</f>
        <v>0</v>
      </c>
      <c r="DH76" s="41">
        <f t="array" ref="DH76">DG76</f>
        <v>0</v>
      </c>
      <c r="DI76" s="41">
        <f t="array" ref="DI76">DH76</f>
        <v>0</v>
      </c>
      <c r="DJ76" s="41"/>
      <c r="DK76" s="41"/>
      <c r="DL76" s="41"/>
      <c r="DM76" s="41"/>
      <c r="DN76" s="41"/>
      <c r="DO76" s="41"/>
      <c r="DP76" s="41"/>
    </row>
    <row r="77" spans="1:122" ht="15" hidden="1" customHeight="1" x14ac:dyDescent="0.25">
      <c r="A77" s="47" t="b">
        <f t="shared" ref="A77" si="257">AND($A$19,TYPE_TRANSFER_FLUID="вода и пар")</f>
        <v>0</v>
      </c>
      <c r="E77" s="1">
        <v>2</v>
      </c>
      <c r="G77" s="48" t="str">
        <f>G75&amp;".0.2"</f>
        <v>4.3.3.0.2</v>
      </c>
      <c r="H77" s="58" t="s">
        <v>160</v>
      </c>
      <c r="I77" s="58"/>
      <c r="J77" s="48" t="s">
        <v>155</v>
      </c>
      <c r="K77" s="50">
        <f>SUM(K78:K79)</f>
        <v>0</v>
      </c>
      <c r="L77" s="50">
        <f>SUM(L78:L79)</f>
        <v>0</v>
      </c>
      <c r="M77" s="50">
        <f>SUM(M78:M79)</f>
        <v>0</v>
      </c>
      <c r="N77" s="50">
        <f t="shared" si="197"/>
        <v>0</v>
      </c>
      <c r="O77" s="50">
        <f t="shared" si="198"/>
        <v>0</v>
      </c>
      <c r="P77" s="50">
        <f t="shared" si="199"/>
        <v>0</v>
      </c>
      <c r="Q77" s="50">
        <f t="shared" si="200"/>
        <v>0</v>
      </c>
      <c r="R77" s="50">
        <f t="shared" si="201"/>
        <v>0</v>
      </c>
      <c r="S77" s="50">
        <f t="shared" ref="S77:AD77" si="258">SUM(S78:S79)</f>
        <v>0</v>
      </c>
      <c r="T77" s="50">
        <f t="shared" si="258"/>
        <v>0</v>
      </c>
      <c r="U77" s="50">
        <f t="shared" si="258"/>
        <v>0</v>
      </c>
      <c r="V77" s="50">
        <f t="shared" si="258"/>
        <v>0</v>
      </c>
      <c r="W77" s="50">
        <f t="shared" si="258"/>
        <v>0</v>
      </c>
      <c r="X77" s="50">
        <f t="shared" si="258"/>
        <v>0</v>
      </c>
      <c r="Y77" s="50">
        <f t="shared" si="258"/>
        <v>0</v>
      </c>
      <c r="Z77" s="50">
        <f t="shared" si="258"/>
        <v>0</v>
      </c>
      <c r="AA77" s="50">
        <f t="shared" si="258"/>
        <v>0</v>
      </c>
      <c r="AB77" s="50">
        <f t="shared" si="258"/>
        <v>0</v>
      </c>
      <c r="AC77" s="50">
        <f t="shared" si="258"/>
        <v>0</v>
      </c>
      <c r="AD77" s="50">
        <f t="shared" si="258"/>
        <v>0</v>
      </c>
      <c r="AE77" s="51">
        <f t="shared" si="203"/>
        <v>0</v>
      </c>
      <c r="AF77" s="51">
        <f t="shared" si="204"/>
        <v>0</v>
      </c>
      <c r="AG77" s="51">
        <f t="shared" si="205"/>
        <v>0</v>
      </c>
      <c r="AH77" s="51">
        <f t="shared" si="206"/>
        <v>0</v>
      </c>
      <c r="AI77" s="51">
        <f t="shared" si="207"/>
        <v>0</v>
      </c>
      <c r="AJ77" s="51">
        <f t="shared" ref="AJ77:AU77" si="259">SUM(AJ78:AJ79)</f>
        <v>0</v>
      </c>
      <c r="AK77" s="51">
        <f t="shared" si="259"/>
        <v>0</v>
      </c>
      <c r="AL77" s="51">
        <f t="shared" si="259"/>
        <v>0</v>
      </c>
      <c r="AM77" s="51">
        <f t="shared" si="259"/>
        <v>0</v>
      </c>
      <c r="AN77" s="51">
        <f t="shared" si="259"/>
        <v>0</v>
      </c>
      <c r="AO77" s="51">
        <f t="shared" si="259"/>
        <v>0</v>
      </c>
      <c r="AP77" s="51">
        <f t="shared" si="259"/>
        <v>0</v>
      </c>
      <c r="AQ77" s="51">
        <f t="shared" si="259"/>
        <v>0</v>
      </c>
      <c r="AR77" s="51">
        <f t="shared" si="259"/>
        <v>0</v>
      </c>
      <c r="AS77" s="51">
        <f t="shared" si="259"/>
        <v>0</v>
      </c>
      <c r="AT77" s="51">
        <f t="shared" si="259"/>
        <v>0</v>
      </c>
      <c r="AU77" s="51">
        <f t="shared" si="259"/>
        <v>0</v>
      </c>
      <c r="AV77" s="50">
        <f t="shared" si="209"/>
        <v>0</v>
      </c>
      <c r="AW77" s="50">
        <f>SUM(AW78:AW79)</f>
        <v>0</v>
      </c>
      <c r="AX77" s="50">
        <f>SUM(AX78:AX79)</f>
        <v>0</v>
      </c>
      <c r="AY77" s="50">
        <f>SUM(AY78:AY79)</f>
        <v>0</v>
      </c>
      <c r="AZ77" s="50">
        <f>SUM(AZ78:AZ79)</f>
        <v>0</v>
      </c>
      <c r="BA77" s="50">
        <f t="shared" si="210"/>
        <v>0</v>
      </c>
      <c r="BB77" s="50">
        <f t="shared" si="211"/>
        <v>0</v>
      </c>
      <c r="BC77" s="50">
        <f t="shared" si="212"/>
        <v>0</v>
      </c>
      <c r="BD77" s="50">
        <f t="shared" si="213"/>
        <v>0</v>
      </c>
      <c r="BE77" s="50">
        <f t="shared" si="214"/>
        <v>0</v>
      </c>
      <c r="BF77" s="50">
        <f t="shared" ref="BF77:BQ77" si="260">SUM(BF78:BF79)</f>
        <v>0</v>
      </c>
      <c r="BG77" s="50">
        <f t="shared" si="260"/>
        <v>0</v>
      </c>
      <c r="BH77" s="50">
        <f t="shared" si="260"/>
        <v>0</v>
      </c>
      <c r="BI77" s="50">
        <f t="shared" si="260"/>
        <v>0</v>
      </c>
      <c r="BJ77" s="50">
        <f t="shared" si="260"/>
        <v>0</v>
      </c>
      <c r="BK77" s="50">
        <f t="shared" si="260"/>
        <v>0</v>
      </c>
      <c r="BL77" s="50">
        <f t="shared" si="260"/>
        <v>0</v>
      </c>
      <c r="BM77" s="50">
        <f t="shared" si="260"/>
        <v>0</v>
      </c>
      <c r="BN77" s="50">
        <f t="shared" si="260"/>
        <v>0</v>
      </c>
      <c r="BO77" s="50">
        <f t="shared" si="260"/>
        <v>0</v>
      </c>
      <c r="BP77" s="50">
        <f t="shared" si="260"/>
        <v>0</v>
      </c>
      <c r="BQ77" s="50">
        <f t="shared" si="260"/>
        <v>0</v>
      </c>
      <c r="BR77" s="50">
        <f t="shared" si="216"/>
        <v>0</v>
      </c>
      <c r="BS77" s="50">
        <f t="shared" si="217"/>
        <v>0</v>
      </c>
      <c r="BT77" s="50">
        <f t="shared" si="218"/>
        <v>0</v>
      </c>
      <c r="BU77" s="50">
        <f t="shared" si="219"/>
        <v>0</v>
      </c>
      <c r="BV77" s="50">
        <f t="shared" si="220"/>
        <v>0</v>
      </c>
      <c r="BW77" s="50">
        <f t="shared" ref="BW77:CH77" si="261">SUM(BW78:BW79)</f>
        <v>0</v>
      </c>
      <c r="BX77" s="50">
        <f t="shared" si="261"/>
        <v>0</v>
      </c>
      <c r="BY77" s="50">
        <f t="shared" si="261"/>
        <v>0</v>
      </c>
      <c r="BZ77" s="50">
        <f t="shared" si="261"/>
        <v>0</v>
      </c>
      <c r="CA77" s="50">
        <f t="shared" si="261"/>
        <v>0</v>
      </c>
      <c r="CB77" s="50">
        <f t="shared" si="261"/>
        <v>0</v>
      </c>
      <c r="CC77" s="50">
        <f t="shared" si="261"/>
        <v>0</v>
      </c>
      <c r="CD77" s="50">
        <f t="shared" si="261"/>
        <v>0</v>
      </c>
      <c r="CE77" s="50">
        <f t="shared" si="261"/>
        <v>0</v>
      </c>
      <c r="CF77" s="50">
        <f t="shared" si="261"/>
        <v>0</v>
      </c>
      <c r="CG77" s="50">
        <f t="shared" si="261"/>
        <v>0</v>
      </c>
      <c r="CH77" s="50">
        <f t="shared" si="261"/>
        <v>0</v>
      </c>
      <c r="CI77" s="50">
        <f t="array" ref="CI77">BR77</f>
        <v>0</v>
      </c>
      <c r="CJ77" s="50">
        <f t="array" ref="CJ77">CI77</f>
        <v>0</v>
      </c>
      <c r="CK77" s="50">
        <f t="array" ref="CK77">CJ77</f>
        <v>0</v>
      </c>
      <c r="CL77" s="50">
        <f t="array" ref="CL77">CK77</f>
        <v>0</v>
      </c>
      <c r="CM77" s="51">
        <f t="shared" si="222"/>
        <v>0</v>
      </c>
      <c r="CN77" s="51">
        <f t="shared" si="223"/>
        <v>0</v>
      </c>
      <c r="CO77" s="51">
        <f t="shared" si="224"/>
        <v>0</v>
      </c>
      <c r="CP77" s="51">
        <f t="shared" si="225"/>
        <v>0</v>
      </c>
      <c r="CQ77" s="51">
        <f t="shared" si="226"/>
        <v>0</v>
      </c>
      <c r="CR77" s="51">
        <f t="shared" ref="CR77:DC77" si="262">SUM(CR78:CR79)</f>
        <v>0</v>
      </c>
      <c r="CS77" s="51">
        <f t="shared" si="262"/>
        <v>0</v>
      </c>
      <c r="CT77" s="51">
        <f t="shared" si="262"/>
        <v>0</v>
      </c>
      <c r="CU77" s="51">
        <f t="shared" si="262"/>
        <v>0</v>
      </c>
      <c r="CV77" s="51">
        <f t="shared" si="262"/>
        <v>0</v>
      </c>
      <c r="CW77" s="51">
        <f t="shared" si="262"/>
        <v>0</v>
      </c>
      <c r="CX77" s="51">
        <f t="shared" si="262"/>
        <v>0</v>
      </c>
      <c r="CY77" s="51">
        <f t="shared" si="262"/>
        <v>0</v>
      </c>
      <c r="CZ77" s="51">
        <f t="shared" si="262"/>
        <v>0</v>
      </c>
      <c r="DA77" s="51">
        <f t="shared" si="262"/>
        <v>0</v>
      </c>
      <c r="DB77" s="51">
        <f t="shared" si="262"/>
        <v>0</v>
      </c>
      <c r="DC77" s="51">
        <f t="shared" si="262"/>
        <v>0</v>
      </c>
      <c r="DD77" s="46">
        <f t="shared" si="228"/>
        <v>0</v>
      </c>
      <c r="DE77" s="46">
        <f t="shared" si="229"/>
        <v>0</v>
      </c>
      <c r="DF77" s="41">
        <f t="array" ref="DF77">CM77</f>
        <v>0</v>
      </c>
      <c r="DG77" s="41">
        <f t="array" ref="DG77">DF77</f>
        <v>0</v>
      </c>
      <c r="DH77" s="41">
        <f t="array" ref="DH77">DG77</f>
        <v>0</v>
      </c>
      <c r="DI77" s="41">
        <f t="array" ref="DI77">DH77</f>
        <v>0</v>
      </c>
      <c r="DJ77" s="41"/>
      <c r="DK77" s="41"/>
      <c r="DL77" s="41"/>
      <c r="DM77" s="41"/>
      <c r="DN77" s="41"/>
      <c r="DO77" s="41"/>
      <c r="DP77" s="41"/>
    </row>
    <row r="78" spans="1:122" ht="15" hidden="1" customHeight="1" x14ac:dyDescent="0.25">
      <c r="A78" s="47" t="b">
        <f t="shared" ref="A78" si="263">AND($A$19,TYPE_TRANSFER_FLUID="вода и пар")</f>
        <v>0</v>
      </c>
      <c r="D78" s="1" t="s">
        <v>161</v>
      </c>
      <c r="E78" s="1">
        <v>3</v>
      </c>
      <c r="G78" s="48" t="str">
        <f>G77&amp;".1"</f>
        <v>4.3.3.0.2.1</v>
      </c>
      <c r="H78" s="59" t="s">
        <v>161</v>
      </c>
      <c r="I78" s="59"/>
      <c r="J78" s="48" t="s">
        <v>155</v>
      </c>
      <c r="K78" s="51"/>
      <c r="L78" s="51"/>
      <c r="M78" s="51"/>
      <c r="N78" s="50">
        <f t="shared" si="197"/>
        <v>0</v>
      </c>
      <c r="O78" s="50">
        <f t="shared" si="198"/>
        <v>0</v>
      </c>
      <c r="P78" s="50">
        <f t="shared" si="199"/>
        <v>0</v>
      </c>
      <c r="Q78" s="50">
        <f t="shared" si="200"/>
        <v>0</v>
      </c>
      <c r="R78" s="50">
        <f t="shared" si="201"/>
        <v>0</v>
      </c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>
        <f t="shared" si="203"/>
        <v>0</v>
      </c>
      <c r="AF78" s="51">
        <f t="shared" si="204"/>
        <v>0</v>
      </c>
      <c r="AG78" s="51">
        <f t="shared" si="205"/>
        <v>0</v>
      </c>
      <c r="AH78" s="51">
        <f t="shared" si="206"/>
        <v>0</v>
      </c>
      <c r="AI78" s="51">
        <f t="shared" si="207"/>
        <v>0</v>
      </c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0">
        <f t="shared" si="209"/>
        <v>0</v>
      </c>
      <c r="AW78" s="51"/>
      <c r="AX78" s="51"/>
      <c r="AY78" s="51"/>
      <c r="AZ78" s="51"/>
      <c r="BA78" s="50">
        <f t="shared" si="210"/>
        <v>0</v>
      </c>
      <c r="BB78" s="50">
        <f t="shared" si="211"/>
        <v>0</v>
      </c>
      <c r="BC78" s="50">
        <f t="shared" si="212"/>
        <v>0</v>
      </c>
      <c r="BD78" s="50">
        <f t="shared" si="213"/>
        <v>0</v>
      </c>
      <c r="BE78" s="50">
        <f t="shared" si="214"/>
        <v>0</v>
      </c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0">
        <f t="shared" si="216"/>
        <v>0</v>
      </c>
      <c r="BS78" s="50">
        <f t="shared" si="217"/>
        <v>0</v>
      </c>
      <c r="BT78" s="50">
        <f t="shared" si="218"/>
        <v>0</v>
      </c>
      <c r="BU78" s="50">
        <f t="shared" si="219"/>
        <v>0</v>
      </c>
      <c r="BV78" s="50">
        <f t="shared" si="220"/>
        <v>0</v>
      </c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>
        <f t="array" ref="CI78">BR78</f>
        <v>0</v>
      </c>
      <c r="CJ78" s="51">
        <f t="array" ref="CJ78">CI78</f>
        <v>0</v>
      </c>
      <c r="CK78" s="51">
        <f t="array" ref="CK78">CJ78</f>
        <v>0</v>
      </c>
      <c r="CL78" s="51">
        <f t="array" ref="CL78">CK78</f>
        <v>0</v>
      </c>
      <c r="CM78" s="51">
        <f t="shared" si="222"/>
        <v>0</v>
      </c>
      <c r="CN78" s="51">
        <f t="shared" si="223"/>
        <v>0</v>
      </c>
      <c r="CO78" s="51">
        <f t="shared" si="224"/>
        <v>0</v>
      </c>
      <c r="CP78" s="51">
        <f t="shared" si="225"/>
        <v>0</v>
      </c>
      <c r="CQ78" s="51">
        <f t="shared" si="226"/>
        <v>0</v>
      </c>
      <c r="CR78" s="51"/>
      <c r="CS78" s="51"/>
      <c r="CT78" s="51"/>
      <c r="CU78" s="51"/>
      <c r="CV78" s="51"/>
      <c r="CW78" s="51"/>
      <c r="CX78" s="51"/>
      <c r="CY78" s="51"/>
      <c r="CZ78" s="51"/>
      <c r="DA78" s="51"/>
      <c r="DB78" s="51"/>
      <c r="DC78" s="51"/>
      <c r="DD78" s="46">
        <f t="shared" si="228"/>
        <v>0</v>
      </c>
      <c r="DE78" s="46">
        <f t="shared" si="229"/>
        <v>0</v>
      </c>
      <c r="DF78" s="41">
        <f t="array" ref="DF78">CM78</f>
        <v>0</v>
      </c>
      <c r="DG78" s="41">
        <f t="array" ref="DG78">DF78</f>
        <v>0</v>
      </c>
      <c r="DH78" s="41">
        <f t="array" ref="DH78">DG78</f>
        <v>0</v>
      </c>
      <c r="DI78" s="41">
        <f t="array" ref="DI78">DH78</f>
        <v>0</v>
      </c>
      <c r="DJ78" s="41"/>
      <c r="DK78" s="41"/>
      <c r="DL78" s="41"/>
      <c r="DM78" s="41"/>
      <c r="DN78" s="41"/>
      <c r="DO78" s="41"/>
      <c r="DP78" s="41"/>
    </row>
    <row r="79" spans="1:122" ht="15" hidden="1" customHeight="1" x14ac:dyDescent="0.25">
      <c r="A79" s="47" t="b">
        <f t="shared" ref="A79" si="264">AND($A$19,TYPE_TRANSFER_FLUID="вода и пар")</f>
        <v>0</v>
      </c>
      <c r="E79" s="1">
        <v>4</v>
      </c>
      <c r="G79" s="48" t="str">
        <f>G77&amp;".2"</f>
        <v>4.3.3.0.2.2</v>
      </c>
      <c r="H79" s="59" t="s">
        <v>162</v>
      </c>
      <c r="I79" s="59"/>
      <c r="J79" s="48" t="s">
        <v>155</v>
      </c>
      <c r="K79" s="50">
        <f>SUM(K80:K83)</f>
        <v>0</v>
      </c>
      <c r="L79" s="50">
        <f>SUM(L80:L83)</f>
        <v>0</v>
      </c>
      <c r="M79" s="50">
        <f>SUM(M80:M83)</f>
        <v>0</v>
      </c>
      <c r="N79" s="50">
        <f t="shared" si="197"/>
        <v>0</v>
      </c>
      <c r="O79" s="50">
        <f t="shared" si="198"/>
        <v>0</v>
      </c>
      <c r="P79" s="50">
        <f t="shared" si="199"/>
        <v>0</v>
      </c>
      <c r="Q79" s="50">
        <f t="shared" si="200"/>
        <v>0</v>
      </c>
      <c r="R79" s="50">
        <f t="shared" si="201"/>
        <v>0</v>
      </c>
      <c r="S79" s="50">
        <f t="shared" ref="S79:AD79" si="265">SUM(S80:S83)</f>
        <v>0</v>
      </c>
      <c r="T79" s="50">
        <f t="shared" si="265"/>
        <v>0</v>
      </c>
      <c r="U79" s="50">
        <f t="shared" si="265"/>
        <v>0</v>
      </c>
      <c r="V79" s="50">
        <f t="shared" si="265"/>
        <v>0</v>
      </c>
      <c r="W79" s="50">
        <f t="shared" si="265"/>
        <v>0</v>
      </c>
      <c r="X79" s="50">
        <f t="shared" si="265"/>
        <v>0</v>
      </c>
      <c r="Y79" s="50">
        <f t="shared" si="265"/>
        <v>0</v>
      </c>
      <c r="Z79" s="50">
        <f t="shared" si="265"/>
        <v>0</v>
      </c>
      <c r="AA79" s="50">
        <f t="shared" si="265"/>
        <v>0</v>
      </c>
      <c r="AB79" s="50">
        <f t="shared" si="265"/>
        <v>0</v>
      </c>
      <c r="AC79" s="50">
        <f t="shared" si="265"/>
        <v>0</v>
      </c>
      <c r="AD79" s="50">
        <f t="shared" si="265"/>
        <v>0</v>
      </c>
      <c r="AE79" s="51">
        <f t="shared" si="203"/>
        <v>0</v>
      </c>
      <c r="AF79" s="51">
        <f t="shared" si="204"/>
        <v>0</v>
      </c>
      <c r="AG79" s="51">
        <f t="shared" si="205"/>
        <v>0</v>
      </c>
      <c r="AH79" s="51">
        <f t="shared" si="206"/>
        <v>0</v>
      </c>
      <c r="AI79" s="51">
        <f t="shared" si="207"/>
        <v>0</v>
      </c>
      <c r="AJ79" s="51">
        <f t="shared" ref="AJ79:AU79" si="266">SUM(AJ80:AJ83)</f>
        <v>0</v>
      </c>
      <c r="AK79" s="51">
        <f t="shared" si="266"/>
        <v>0</v>
      </c>
      <c r="AL79" s="51">
        <f t="shared" si="266"/>
        <v>0</v>
      </c>
      <c r="AM79" s="51">
        <f t="shared" si="266"/>
        <v>0</v>
      </c>
      <c r="AN79" s="51">
        <f t="shared" si="266"/>
        <v>0</v>
      </c>
      <c r="AO79" s="51">
        <f t="shared" si="266"/>
        <v>0</v>
      </c>
      <c r="AP79" s="51">
        <f t="shared" si="266"/>
        <v>0</v>
      </c>
      <c r="AQ79" s="51">
        <f t="shared" si="266"/>
        <v>0</v>
      </c>
      <c r="AR79" s="51">
        <f t="shared" si="266"/>
        <v>0</v>
      </c>
      <c r="AS79" s="51">
        <f t="shared" si="266"/>
        <v>0</v>
      </c>
      <c r="AT79" s="51">
        <f t="shared" si="266"/>
        <v>0</v>
      </c>
      <c r="AU79" s="51">
        <f t="shared" si="266"/>
        <v>0</v>
      </c>
      <c r="AV79" s="50">
        <f t="shared" si="209"/>
        <v>0</v>
      </c>
      <c r="AW79" s="50">
        <f>SUM(AW80:AW83)</f>
        <v>0</v>
      </c>
      <c r="AX79" s="50">
        <f>SUM(AX80:AX83)</f>
        <v>0</v>
      </c>
      <c r="AY79" s="50">
        <f>SUM(AY80:AY83)</f>
        <v>0</v>
      </c>
      <c r="AZ79" s="50">
        <f>SUM(AZ80:AZ83)</f>
        <v>0</v>
      </c>
      <c r="BA79" s="50">
        <f t="shared" si="210"/>
        <v>0</v>
      </c>
      <c r="BB79" s="50">
        <f t="shared" si="211"/>
        <v>0</v>
      </c>
      <c r="BC79" s="50">
        <f t="shared" si="212"/>
        <v>0</v>
      </c>
      <c r="BD79" s="50">
        <f t="shared" si="213"/>
        <v>0</v>
      </c>
      <c r="BE79" s="50">
        <f t="shared" si="214"/>
        <v>0</v>
      </c>
      <c r="BF79" s="50">
        <f t="shared" ref="BF79:BQ79" si="267">SUM(BF80:BF83)</f>
        <v>0</v>
      </c>
      <c r="BG79" s="50">
        <f t="shared" si="267"/>
        <v>0</v>
      </c>
      <c r="BH79" s="50">
        <f t="shared" si="267"/>
        <v>0</v>
      </c>
      <c r="BI79" s="50">
        <f t="shared" si="267"/>
        <v>0</v>
      </c>
      <c r="BJ79" s="50">
        <f t="shared" si="267"/>
        <v>0</v>
      </c>
      <c r="BK79" s="50">
        <f t="shared" si="267"/>
        <v>0</v>
      </c>
      <c r="BL79" s="50">
        <f t="shared" si="267"/>
        <v>0</v>
      </c>
      <c r="BM79" s="50">
        <f t="shared" si="267"/>
        <v>0</v>
      </c>
      <c r="BN79" s="50">
        <f t="shared" si="267"/>
        <v>0</v>
      </c>
      <c r="BO79" s="50">
        <f t="shared" si="267"/>
        <v>0</v>
      </c>
      <c r="BP79" s="50">
        <f t="shared" si="267"/>
        <v>0</v>
      </c>
      <c r="BQ79" s="50">
        <f t="shared" si="267"/>
        <v>0</v>
      </c>
      <c r="BR79" s="50">
        <f t="shared" si="216"/>
        <v>0</v>
      </c>
      <c r="BS79" s="50">
        <f t="shared" si="217"/>
        <v>0</v>
      </c>
      <c r="BT79" s="50">
        <f t="shared" si="218"/>
        <v>0</v>
      </c>
      <c r="BU79" s="50">
        <f t="shared" si="219"/>
        <v>0</v>
      </c>
      <c r="BV79" s="50">
        <f t="shared" si="220"/>
        <v>0</v>
      </c>
      <c r="BW79" s="50">
        <f t="shared" ref="BW79:CH79" si="268">SUM(BW80:BW83)</f>
        <v>0</v>
      </c>
      <c r="BX79" s="50">
        <f t="shared" si="268"/>
        <v>0</v>
      </c>
      <c r="BY79" s="50">
        <f t="shared" si="268"/>
        <v>0</v>
      </c>
      <c r="BZ79" s="50">
        <f t="shared" si="268"/>
        <v>0</v>
      </c>
      <c r="CA79" s="50">
        <f t="shared" si="268"/>
        <v>0</v>
      </c>
      <c r="CB79" s="50">
        <f t="shared" si="268"/>
        <v>0</v>
      </c>
      <c r="CC79" s="50">
        <f t="shared" si="268"/>
        <v>0</v>
      </c>
      <c r="CD79" s="50">
        <f t="shared" si="268"/>
        <v>0</v>
      </c>
      <c r="CE79" s="50">
        <f t="shared" si="268"/>
        <v>0</v>
      </c>
      <c r="CF79" s="50">
        <f t="shared" si="268"/>
        <v>0</v>
      </c>
      <c r="CG79" s="50">
        <f t="shared" si="268"/>
        <v>0</v>
      </c>
      <c r="CH79" s="50">
        <f t="shared" si="268"/>
        <v>0</v>
      </c>
      <c r="CI79" s="50">
        <f t="array" ref="CI79">BR79</f>
        <v>0</v>
      </c>
      <c r="CJ79" s="50">
        <f t="array" ref="CJ79">CI79</f>
        <v>0</v>
      </c>
      <c r="CK79" s="50">
        <f t="array" ref="CK79">CJ79</f>
        <v>0</v>
      </c>
      <c r="CL79" s="50">
        <f t="array" ref="CL79">CK79</f>
        <v>0</v>
      </c>
      <c r="CM79" s="51">
        <f t="shared" si="222"/>
        <v>0</v>
      </c>
      <c r="CN79" s="51">
        <f t="shared" si="223"/>
        <v>0</v>
      </c>
      <c r="CO79" s="51">
        <f t="shared" si="224"/>
        <v>0</v>
      </c>
      <c r="CP79" s="51">
        <f t="shared" si="225"/>
        <v>0</v>
      </c>
      <c r="CQ79" s="51">
        <f t="shared" si="226"/>
        <v>0</v>
      </c>
      <c r="CR79" s="51">
        <f t="shared" ref="CR79:DC79" si="269">SUM(CR80:CR83)</f>
        <v>0</v>
      </c>
      <c r="CS79" s="51">
        <f t="shared" si="269"/>
        <v>0</v>
      </c>
      <c r="CT79" s="51">
        <f t="shared" si="269"/>
        <v>0</v>
      </c>
      <c r="CU79" s="51">
        <f t="shared" si="269"/>
        <v>0</v>
      </c>
      <c r="CV79" s="51">
        <f t="shared" si="269"/>
        <v>0</v>
      </c>
      <c r="CW79" s="51">
        <f t="shared" si="269"/>
        <v>0</v>
      </c>
      <c r="CX79" s="51">
        <f t="shared" si="269"/>
        <v>0</v>
      </c>
      <c r="CY79" s="51">
        <f t="shared" si="269"/>
        <v>0</v>
      </c>
      <c r="CZ79" s="51">
        <f t="shared" si="269"/>
        <v>0</v>
      </c>
      <c r="DA79" s="51">
        <f t="shared" si="269"/>
        <v>0</v>
      </c>
      <c r="DB79" s="51">
        <f t="shared" si="269"/>
        <v>0</v>
      </c>
      <c r="DC79" s="51">
        <f t="shared" si="269"/>
        <v>0</v>
      </c>
      <c r="DD79" s="46">
        <f t="shared" si="228"/>
        <v>0</v>
      </c>
      <c r="DE79" s="46">
        <f t="shared" si="229"/>
        <v>0</v>
      </c>
      <c r="DF79" s="41">
        <f t="array" ref="DF79">CM79</f>
        <v>0</v>
      </c>
      <c r="DG79" s="41">
        <f t="array" ref="DG79">DF79</f>
        <v>0</v>
      </c>
      <c r="DH79" s="41">
        <f t="array" ref="DH79">DG79</f>
        <v>0</v>
      </c>
      <c r="DI79" s="41">
        <f t="array" ref="DI79">DH79</f>
        <v>0</v>
      </c>
      <c r="DJ79" s="41"/>
      <c r="DK79" s="41"/>
      <c r="DL79" s="41"/>
      <c r="DM79" s="41"/>
      <c r="DN79" s="41"/>
      <c r="DO79" s="41"/>
      <c r="DP79" s="41"/>
    </row>
    <row r="80" spans="1:122" ht="15" hidden="1" customHeight="1" x14ac:dyDescent="0.25">
      <c r="A80" s="47" t="b">
        <f t="shared" ref="A80" si="270">AND($A$19,TYPE_TRANSFER_FLUID="вода и пар")</f>
        <v>0</v>
      </c>
      <c r="D80" s="1" t="s">
        <v>164</v>
      </c>
      <c r="E80" s="1">
        <v>5</v>
      </c>
      <c r="G80" s="48" t="str">
        <f>G79&amp;".1"</f>
        <v>4.3.3.0.2.2.1</v>
      </c>
      <c r="H80" s="60" t="s">
        <v>163</v>
      </c>
      <c r="I80" s="60"/>
      <c r="J80" s="48" t="s">
        <v>155</v>
      </c>
      <c r="K80" s="51"/>
      <c r="L80" s="51"/>
      <c r="M80" s="51"/>
      <c r="N80" s="50">
        <f t="shared" si="197"/>
        <v>0</v>
      </c>
      <c r="O80" s="50">
        <f t="shared" si="198"/>
        <v>0</v>
      </c>
      <c r="P80" s="50">
        <f t="shared" si="199"/>
        <v>0</v>
      </c>
      <c r="Q80" s="50">
        <f t="shared" si="200"/>
        <v>0</v>
      </c>
      <c r="R80" s="50">
        <f t="shared" si="201"/>
        <v>0</v>
      </c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>
        <f t="shared" si="203"/>
        <v>0</v>
      </c>
      <c r="AF80" s="51">
        <f t="shared" si="204"/>
        <v>0</v>
      </c>
      <c r="AG80" s="51">
        <f t="shared" si="205"/>
        <v>0</v>
      </c>
      <c r="AH80" s="51">
        <f t="shared" si="206"/>
        <v>0</v>
      </c>
      <c r="AI80" s="51">
        <f t="shared" si="207"/>
        <v>0</v>
      </c>
      <c r="AJ80" s="51"/>
      <c r="AK80" s="51"/>
      <c r="AL80" s="51"/>
      <c r="AM80" s="51"/>
      <c r="AN80" s="51"/>
      <c r="AO80" s="51"/>
      <c r="AP80" s="51"/>
      <c r="AQ80" s="51"/>
      <c r="AR80" s="51"/>
      <c r="AS80" s="51"/>
      <c r="AT80" s="51"/>
      <c r="AU80" s="51"/>
      <c r="AV80" s="50">
        <f t="shared" si="209"/>
        <v>0</v>
      </c>
      <c r="AW80" s="51"/>
      <c r="AX80" s="51"/>
      <c r="AY80" s="51"/>
      <c r="AZ80" s="51"/>
      <c r="BA80" s="50">
        <f t="shared" si="210"/>
        <v>0</v>
      </c>
      <c r="BB80" s="50">
        <f t="shared" si="211"/>
        <v>0</v>
      </c>
      <c r="BC80" s="50">
        <f t="shared" si="212"/>
        <v>0</v>
      </c>
      <c r="BD80" s="50">
        <f t="shared" si="213"/>
        <v>0</v>
      </c>
      <c r="BE80" s="50">
        <f t="shared" si="214"/>
        <v>0</v>
      </c>
      <c r="BF80" s="51"/>
      <c r="BG80" s="51"/>
      <c r="BH80" s="51"/>
      <c r="BI80" s="51"/>
      <c r="BJ80" s="51"/>
      <c r="BK80" s="51"/>
      <c r="BL80" s="51"/>
      <c r="BM80" s="51"/>
      <c r="BN80" s="51"/>
      <c r="BO80" s="51"/>
      <c r="BP80" s="51"/>
      <c r="BQ80" s="51"/>
      <c r="BR80" s="50">
        <f t="shared" si="216"/>
        <v>0</v>
      </c>
      <c r="BS80" s="50">
        <f t="shared" si="217"/>
        <v>0</v>
      </c>
      <c r="BT80" s="50">
        <f t="shared" si="218"/>
        <v>0</v>
      </c>
      <c r="BU80" s="50">
        <f t="shared" si="219"/>
        <v>0</v>
      </c>
      <c r="BV80" s="50">
        <f t="shared" si="220"/>
        <v>0</v>
      </c>
      <c r="BW80" s="51"/>
      <c r="BX80" s="51"/>
      <c r="BY80" s="51"/>
      <c r="BZ80" s="51"/>
      <c r="CA80" s="51"/>
      <c r="CB80" s="51"/>
      <c r="CC80" s="51"/>
      <c r="CD80" s="51"/>
      <c r="CE80" s="51"/>
      <c r="CF80" s="51"/>
      <c r="CG80" s="51"/>
      <c r="CH80" s="51"/>
      <c r="CI80" s="51">
        <f t="array" ref="CI80">BR80</f>
        <v>0</v>
      </c>
      <c r="CJ80" s="51">
        <f t="array" ref="CJ80">CI80</f>
        <v>0</v>
      </c>
      <c r="CK80" s="51">
        <f t="array" ref="CK80">CJ80</f>
        <v>0</v>
      </c>
      <c r="CL80" s="51">
        <f t="array" ref="CL80">CK80</f>
        <v>0</v>
      </c>
      <c r="CM80" s="51">
        <f t="shared" si="222"/>
        <v>0</v>
      </c>
      <c r="CN80" s="51">
        <f t="shared" si="223"/>
        <v>0</v>
      </c>
      <c r="CO80" s="51">
        <f t="shared" si="224"/>
        <v>0</v>
      </c>
      <c r="CP80" s="51">
        <f t="shared" si="225"/>
        <v>0</v>
      </c>
      <c r="CQ80" s="51">
        <f t="shared" si="226"/>
        <v>0</v>
      </c>
      <c r="CR80" s="51"/>
      <c r="CS80" s="51"/>
      <c r="CT80" s="51"/>
      <c r="CU80" s="51"/>
      <c r="CV80" s="51"/>
      <c r="CW80" s="51"/>
      <c r="CX80" s="51"/>
      <c r="CY80" s="51"/>
      <c r="CZ80" s="51"/>
      <c r="DA80" s="51"/>
      <c r="DB80" s="51"/>
      <c r="DC80" s="51"/>
      <c r="DD80" s="46">
        <f t="shared" si="228"/>
        <v>0</v>
      </c>
      <c r="DE80" s="46">
        <f t="shared" si="229"/>
        <v>0</v>
      </c>
      <c r="DF80" s="41">
        <f t="array" ref="DF80">CM80</f>
        <v>0</v>
      </c>
      <c r="DG80" s="41">
        <f t="array" ref="DG80">DF80</f>
        <v>0</v>
      </c>
      <c r="DH80" s="41">
        <f t="array" ref="DH80">DG80</f>
        <v>0</v>
      </c>
      <c r="DI80" s="41">
        <f t="array" ref="DI80">DH80</f>
        <v>0</v>
      </c>
      <c r="DJ80" s="41"/>
      <c r="DK80" s="41"/>
      <c r="DL80" s="41"/>
      <c r="DM80" s="41"/>
      <c r="DN80" s="41"/>
      <c r="DO80" s="41"/>
      <c r="DP80" s="41"/>
    </row>
    <row r="81" spans="1:122" ht="15" hidden="1" customHeight="1" x14ac:dyDescent="0.25">
      <c r="A81" s="47" t="b">
        <f t="shared" ref="A81" si="271">AND($A$19,TYPE_TRANSFER_FLUID="вода и пар")</f>
        <v>0</v>
      </c>
      <c r="D81" s="1" t="s">
        <v>166</v>
      </c>
      <c r="E81" s="1">
        <v>6</v>
      </c>
      <c r="G81" s="48" t="str">
        <f>G79&amp;".2"</f>
        <v>4.3.3.0.2.2.2</v>
      </c>
      <c r="H81" s="60" t="s">
        <v>165</v>
      </c>
      <c r="I81" s="60"/>
      <c r="J81" s="48" t="s">
        <v>155</v>
      </c>
      <c r="K81" s="51"/>
      <c r="L81" s="51"/>
      <c r="M81" s="51"/>
      <c r="N81" s="50">
        <f t="shared" si="197"/>
        <v>0</v>
      </c>
      <c r="O81" s="50">
        <f t="shared" si="198"/>
        <v>0</v>
      </c>
      <c r="P81" s="50">
        <f t="shared" si="199"/>
        <v>0</v>
      </c>
      <c r="Q81" s="50">
        <f t="shared" si="200"/>
        <v>0</v>
      </c>
      <c r="R81" s="50">
        <f t="shared" si="201"/>
        <v>0</v>
      </c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>
        <f t="shared" si="203"/>
        <v>0</v>
      </c>
      <c r="AF81" s="51">
        <f t="shared" si="204"/>
        <v>0</v>
      </c>
      <c r="AG81" s="51">
        <f t="shared" si="205"/>
        <v>0</v>
      </c>
      <c r="AH81" s="51">
        <f t="shared" si="206"/>
        <v>0</v>
      </c>
      <c r="AI81" s="51">
        <f t="shared" si="207"/>
        <v>0</v>
      </c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0">
        <f t="shared" si="209"/>
        <v>0</v>
      </c>
      <c r="AW81" s="51"/>
      <c r="AX81" s="51"/>
      <c r="AY81" s="51"/>
      <c r="AZ81" s="51"/>
      <c r="BA81" s="50">
        <f t="shared" si="210"/>
        <v>0</v>
      </c>
      <c r="BB81" s="50">
        <f t="shared" si="211"/>
        <v>0</v>
      </c>
      <c r="BC81" s="50">
        <f t="shared" si="212"/>
        <v>0</v>
      </c>
      <c r="BD81" s="50">
        <f t="shared" si="213"/>
        <v>0</v>
      </c>
      <c r="BE81" s="50">
        <f t="shared" si="214"/>
        <v>0</v>
      </c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  <c r="BR81" s="50">
        <f t="shared" si="216"/>
        <v>0</v>
      </c>
      <c r="BS81" s="50">
        <f t="shared" si="217"/>
        <v>0</v>
      </c>
      <c r="BT81" s="50">
        <f t="shared" si="218"/>
        <v>0</v>
      </c>
      <c r="BU81" s="50">
        <f t="shared" si="219"/>
        <v>0</v>
      </c>
      <c r="BV81" s="50">
        <f t="shared" si="220"/>
        <v>0</v>
      </c>
      <c r="BW81" s="51"/>
      <c r="BX81" s="51"/>
      <c r="BY81" s="51"/>
      <c r="BZ81" s="51"/>
      <c r="CA81" s="51"/>
      <c r="CB81" s="51"/>
      <c r="CC81" s="51"/>
      <c r="CD81" s="51"/>
      <c r="CE81" s="51"/>
      <c r="CF81" s="51"/>
      <c r="CG81" s="51"/>
      <c r="CH81" s="51"/>
      <c r="CI81" s="51">
        <f t="array" ref="CI81">BR81</f>
        <v>0</v>
      </c>
      <c r="CJ81" s="51">
        <f t="array" ref="CJ81">CI81</f>
        <v>0</v>
      </c>
      <c r="CK81" s="51">
        <f t="array" ref="CK81">CJ81</f>
        <v>0</v>
      </c>
      <c r="CL81" s="51">
        <f t="array" ref="CL81">CK81</f>
        <v>0</v>
      </c>
      <c r="CM81" s="51">
        <f t="shared" si="222"/>
        <v>0</v>
      </c>
      <c r="CN81" s="51">
        <f t="shared" si="223"/>
        <v>0</v>
      </c>
      <c r="CO81" s="51">
        <f t="shared" si="224"/>
        <v>0</v>
      </c>
      <c r="CP81" s="51">
        <f t="shared" si="225"/>
        <v>0</v>
      </c>
      <c r="CQ81" s="51">
        <f t="shared" si="226"/>
        <v>0</v>
      </c>
      <c r="CR81" s="51"/>
      <c r="CS81" s="51"/>
      <c r="CT81" s="51"/>
      <c r="CU81" s="51"/>
      <c r="CV81" s="51"/>
      <c r="CW81" s="51"/>
      <c r="CX81" s="51"/>
      <c r="CY81" s="51"/>
      <c r="CZ81" s="51"/>
      <c r="DA81" s="51"/>
      <c r="DB81" s="51"/>
      <c r="DC81" s="51"/>
      <c r="DD81" s="46">
        <f t="shared" si="228"/>
        <v>0</v>
      </c>
      <c r="DE81" s="46">
        <f t="shared" si="229"/>
        <v>0</v>
      </c>
      <c r="DF81" s="41">
        <f t="array" ref="DF81">CM81</f>
        <v>0</v>
      </c>
      <c r="DG81" s="41">
        <f t="array" ref="DG81">DF81</f>
        <v>0</v>
      </c>
      <c r="DH81" s="41">
        <f t="array" ref="DH81">DG81</f>
        <v>0</v>
      </c>
      <c r="DI81" s="41">
        <f t="array" ref="DI81">DH81</f>
        <v>0</v>
      </c>
      <c r="DJ81" s="41"/>
      <c r="DK81" s="41"/>
      <c r="DL81" s="41"/>
      <c r="DM81" s="41"/>
      <c r="DN81" s="41"/>
      <c r="DO81" s="41"/>
      <c r="DP81" s="41"/>
    </row>
    <row r="82" spans="1:122" ht="15" hidden="1" customHeight="1" x14ac:dyDescent="0.25">
      <c r="A82" s="47" t="b">
        <f t="shared" ref="A82" si="272">AND($A$19,TYPE_TRANSFER_FLUID="вода и пар")</f>
        <v>0</v>
      </c>
      <c r="D82" s="1" t="s">
        <v>168</v>
      </c>
      <c r="E82" s="1">
        <v>7</v>
      </c>
      <c r="G82" s="48" t="str">
        <f>G79&amp;".3"</f>
        <v>4.3.3.0.2.2.3</v>
      </c>
      <c r="H82" s="60" t="s">
        <v>167</v>
      </c>
      <c r="I82" s="60"/>
      <c r="J82" s="48" t="s">
        <v>155</v>
      </c>
      <c r="K82" s="51"/>
      <c r="L82" s="51"/>
      <c r="M82" s="51"/>
      <c r="N82" s="50">
        <f t="shared" si="197"/>
        <v>0</v>
      </c>
      <c r="O82" s="50">
        <f t="shared" si="198"/>
        <v>0</v>
      </c>
      <c r="P82" s="50">
        <f t="shared" si="199"/>
        <v>0</v>
      </c>
      <c r="Q82" s="50">
        <f t="shared" si="200"/>
        <v>0</v>
      </c>
      <c r="R82" s="50">
        <f t="shared" si="201"/>
        <v>0</v>
      </c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>
        <f t="shared" si="203"/>
        <v>0</v>
      </c>
      <c r="AF82" s="51">
        <f t="shared" si="204"/>
        <v>0</v>
      </c>
      <c r="AG82" s="51">
        <f t="shared" si="205"/>
        <v>0</v>
      </c>
      <c r="AH82" s="51">
        <f t="shared" si="206"/>
        <v>0</v>
      </c>
      <c r="AI82" s="51">
        <f t="shared" si="207"/>
        <v>0</v>
      </c>
      <c r="AJ82" s="51"/>
      <c r="AK82" s="51"/>
      <c r="AL82" s="51"/>
      <c r="AM82" s="51"/>
      <c r="AN82" s="51"/>
      <c r="AO82" s="51"/>
      <c r="AP82" s="51"/>
      <c r="AQ82" s="51"/>
      <c r="AR82" s="51"/>
      <c r="AS82" s="51"/>
      <c r="AT82" s="51"/>
      <c r="AU82" s="51"/>
      <c r="AV82" s="50">
        <f t="shared" si="209"/>
        <v>0</v>
      </c>
      <c r="AW82" s="51"/>
      <c r="AX82" s="51"/>
      <c r="AY82" s="51"/>
      <c r="AZ82" s="51"/>
      <c r="BA82" s="50">
        <f t="shared" si="210"/>
        <v>0</v>
      </c>
      <c r="BB82" s="50">
        <f t="shared" si="211"/>
        <v>0</v>
      </c>
      <c r="BC82" s="50">
        <f t="shared" si="212"/>
        <v>0</v>
      </c>
      <c r="BD82" s="50">
        <f t="shared" si="213"/>
        <v>0</v>
      </c>
      <c r="BE82" s="50">
        <f t="shared" si="214"/>
        <v>0</v>
      </c>
      <c r="BF82" s="51"/>
      <c r="BG82" s="51"/>
      <c r="BH82" s="51"/>
      <c r="BI82" s="51"/>
      <c r="BJ82" s="51"/>
      <c r="BK82" s="51"/>
      <c r="BL82" s="51"/>
      <c r="BM82" s="51"/>
      <c r="BN82" s="51"/>
      <c r="BO82" s="51"/>
      <c r="BP82" s="51"/>
      <c r="BQ82" s="51"/>
      <c r="BR82" s="50">
        <f t="shared" si="216"/>
        <v>0</v>
      </c>
      <c r="BS82" s="50">
        <f t="shared" si="217"/>
        <v>0</v>
      </c>
      <c r="BT82" s="50">
        <f t="shared" si="218"/>
        <v>0</v>
      </c>
      <c r="BU82" s="50">
        <f t="shared" si="219"/>
        <v>0</v>
      </c>
      <c r="BV82" s="50">
        <f t="shared" si="220"/>
        <v>0</v>
      </c>
      <c r="BW82" s="51"/>
      <c r="BX82" s="51"/>
      <c r="BY82" s="51"/>
      <c r="BZ82" s="51"/>
      <c r="CA82" s="51"/>
      <c r="CB82" s="51"/>
      <c r="CC82" s="51"/>
      <c r="CD82" s="51"/>
      <c r="CE82" s="51"/>
      <c r="CF82" s="51"/>
      <c r="CG82" s="51"/>
      <c r="CH82" s="51"/>
      <c r="CI82" s="51">
        <f t="array" ref="CI82">BR82</f>
        <v>0</v>
      </c>
      <c r="CJ82" s="51">
        <f t="array" ref="CJ82">CI82</f>
        <v>0</v>
      </c>
      <c r="CK82" s="51">
        <f t="array" ref="CK82">CJ82</f>
        <v>0</v>
      </c>
      <c r="CL82" s="51">
        <f t="array" ref="CL82">CK82</f>
        <v>0</v>
      </c>
      <c r="CM82" s="51">
        <f t="shared" si="222"/>
        <v>0</v>
      </c>
      <c r="CN82" s="51">
        <f t="shared" si="223"/>
        <v>0</v>
      </c>
      <c r="CO82" s="51">
        <f t="shared" si="224"/>
        <v>0</v>
      </c>
      <c r="CP82" s="51">
        <f t="shared" si="225"/>
        <v>0</v>
      </c>
      <c r="CQ82" s="51">
        <f t="shared" si="226"/>
        <v>0</v>
      </c>
      <c r="CR82" s="51"/>
      <c r="CS82" s="51"/>
      <c r="CT82" s="51"/>
      <c r="CU82" s="51"/>
      <c r="CV82" s="51"/>
      <c r="CW82" s="51"/>
      <c r="CX82" s="51"/>
      <c r="CY82" s="51"/>
      <c r="CZ82" s="51"/>
      <c r="DA82" s="51"/>
      <c r="DB82" s="51"/>
      <c r="DC82" s="51"/>
      <c r="DD82" s="46">
        <f t="shared" si="228"/>
        <v>0</v>
      </c>
      <c r="DE82" s="46">
        <f t="shared" si="229"/>
        <v>0</v>
      </c>
      <c r="DF82" s="41">
        <f t="array" ref="DF82">CM82</f>
        <v>0</v>
      </c>
      <c r="DG82" s="41">
        <f t="array" ref="DG82">DF82</f>
        <v>0</v>
      </c>
      <c r="DH82" s="41">
        <f t="array" ref="DH82">DG82</f>
        <v>0</v>
      </c>
      <c r="DI82" s="41">
        <f t="array" ref="DI82">DH82</f>
        <v>0</v>
      </c>
      <c r="DJ82" s="41"/>
      <c r="DK82" s="41"/>
      <c r="DL82" s="41"/>
      <c r="DM82" s="41"/>
      <c r="DN82" s="41"/>
      <c r="DO82" s="41"/>
      <c r="DP82" s="41"/>
    </row>
    <row r="83" spans="1:122" ht="15" hidden="1" customHeight="1" x14ac:dyDescent="0.25">
      <c r="A83" s="47" t="b">
        <f t="shared" ref="A83" si="273">AND($A$19,TYPE_TRANSFER_FLUID="вода и пар")</f>
        <v>0</v>
      </c>
      <c r="D83" s="1" t="s">
        <v>173</v>
      </c>
      <c r="E83" s="1">
        <v>8</v>
      </c>
      <c r="G83" s="48" t="str">
        <f>G79&amp;".4"</f>
        <v>4.3.3.0.2.2.4</v>
      </c>
      <c r="H83" s="60" t="s">
        <v>169</v>
      </c>
      <c r="I83" s="60"/>
      <c r="J83" s="48" t="s">
        <v>155</v>
      </c>
      <c r="K83" s="51"/>
      <c r="L83" s="51"/>
      <c r="M83" s="51"/>
      <c r="N83" s="50">
        <f t="shared" si="197"/>
        <v>0</v>
      </c>
      <c r="O83" s="50">
        <f t="shared" si="198"/>
        <v>0</v>
      </c>
      <c r="P83" s="50">
        <f t="shared" si="199"/>
        <v>0</v>
      </c>
      <c r="Q83" s="50">
        <f t="shared" si="200"/>
        <v>0</v>
      </c>
      <c r="R83" s="50">
        <f t="shared" si="201"/>
        <v>0</v>
      </c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>
        <f t="shared" si="203"/>
        <v>0</v>
      </c>
      <c r="AF83" s="51">
        <f t="shared" si="204"/>
        <v>0</v>
      </c>
      <c r="AG83" s="51">
        <f t="shared" si="205"/>
        <v>0</v>
      </c>
      <c r="AH83" s="51">
        <f t="shared" si="206"/>
        <v>0</v>
      </c>
      <c r="AI83" s="51">
        <f t="shared" si="207"/>
        <v>0</v>
      </c>
      <c r="AJ83" s="51"/>
      <c r="AK83" s="51"/>
      <c r="AL83" s="51"/>
      <c r="AM83" s="51"/>
      <c r="AN83" s="51"/>
      <c r="AO83" s="51"/>
      <c r="AP83" s="51"/>
      <c r="AQ83" s="51"/>
      <c r="AR83" s="51"/>
      <c r="AS83" s="51"/>
      <c r="AT83" s="51"/>
      <c r="AU83" s="51"/>
      <c r="AV83" s="50">
        <f t="shared" si="209"/>
        <v>0</v>
      </c>
      <c r="AW83" s="51"/>
      <c r="AX83" s="51"/>
      <c r="AY83" s="51"/>
      <c r="AZ83" s="51"/>
      <c r="BA83" s="50">
        <f t="shared" si="210"/>
        <v>0</v>
      </c>
      <c r="BB83" s="50">
        <f t="shared" si="211"/>
        <v>0</v>
      </c>
      <c r="BC83" s="50">
        <f t="shared" si="212"/>
        <v>0</v>
      </c>
      <c r="BD83" s="50">
        <f t="shared" si="213"/>
        <v>0</v>
      </c>
      <c r="BE83" s="50">
        <f t="shared" si="214"/>
        <v>0</v>
      </c>
      <c r="BF83" s="51"/>
      <c r="BG83" s="51"/>
      <c r="BH83" s="51"/>
      <c r="BI83" s="51"/>
      <c r="BJ83" s="51"/>
      <c r="BK83" s="51"/>
      <c r="BL83" s="51"/>
      <c r="BM83" s="51"/>
      <c r="BN83" s="51"/>
      <c r="BO83" s="51"/>
      <c r="BP83" s="51"/>
      <c r="BQ83" s="51"/>
      <c r="BR83" s="50">
        <f t="shared" si="216"/>
        <v>0</v>
      </c>
      <c r="BS83" s="50">
        <f t="shared" si="217"/>
        <v>0</v>
      </c>
      <c r="BT83" s="50">
        <f t="shared" si="218"/>
        <v>0</v>
      </c>
      <c r="BU83" s="50">
        <f t="shared" si="219"/>
        <v>0</v>
      </c>
      <c r="BV83" s="50">
        <f t="shared" si="220"/>
        <v>0</v>
      </c>
      <c r="BW83" s="51"/>
      <c r="BX83" s="51"/>
      <c r="BY83" s="51"/>
      <c r="BZ83" s="51"/>
      <c r="CA83" s="51"/>
      <c r="CB83" s="51"/>
      <c r="CC83" s="51"/>
      <c r="CD83" s="51"/>
      <c r="CE83" s="51"/>
      <c r="CF83" s="51"/>
      <c r="CG83" s="51"/>
      <c r="CH83" s="51"/>
      <c r="CI83" s="51">
        <f t="array" ref="CI83">BR83</f>
        <v>0</v>
      </c>
      <c r="CJ83" s="51">
        <f t="array" ref="CJ83">CI83</f>
        <v>0</v>
      </c>
      <c r="CK83" s="51">
        <f t="array" ref="CK83">CJ83</f>
        <v>0</v>
      </c>
      <c r="CL83" s="51">
        <f t="array" ref="CL83">CK83</f>
        <v>0</v>
      </c>
      <c r="CM83" s="51">
        <f t="shared" si="222"/>
        <v>0</v>
      </c>
      <c r="CN83" s="51">
        <f t="shared" si="223"/>
        <v>0</v>
      </c>
      <c r="CO83" s="51">
        <f t="shared" si="224"/>
        <v>0</v>
      </c>
      <c r="CP83" s="51">
        <f t="shared" si="225"/>
        <v>0</v>
      </c>
      <c r="CQ83" s="51">
        <f t="shared" si="226"/>
        <v>0</v>
      </c>
      <c r="CR83" s="51"/>
      <c r="CS83" s="51"/>
      <c r="CT83" s="51"/>
      <c r="CU83" s="51"/>
      <c r="CV83" s="51"/>
      <c r="CW83" s="51"/>
      <c r="CX83" s="51"/>
      <c r="CY83" s="51"/>
      <c r="CZ83" s="51"/>
      <c r="DA83" s="51"/>
      <c r="DB83" s="51"/>
      <c r="DC83" s="51"/>
      <c r="DD83" s="46">
        <f t="shared" si="228"/>
        <v>0</v>
      </c>
      <c r="DE83" s="46">
        <f t="shared" si="229"/>
        <v>0</v>
      </c>
      <c r="DF83" s="41">
        <f t="array" ref="DF83">CM83</f>
        <v>0</v>
      </c>
      <c r="DG83" s="41">
        <f t="array" ref="DG83">DF83</f>
        <v>0</v>
      </c>
      <c r="DH83" s="41">
        <f t="array" ref="DH83">DG83</f>
        <v>0</v>
      </c>
      <c r="DI83" s="41">
        <f t="array" ref="DI83">DH83</f>
        <v>0</v>
      </c>
      <c r="DJ83" s="41"/>
      <c r="DK83" s="41"/>
      <c r="DL83" s="41"/>
      <c r="DM83" s="41"/>
      <c r="DN83" s="41"/>
      <c r="DO83" s="41"/>
      <c r="DP83" s="41"/>
    </row>
    <row r="84" spans="1:122" s="34" customFormat="1" ht="15" hidden="1" customHeight="1" x14ac:dyDescent="0.2">
      <c r="A84" s="33" t="b">
        <f t="array" ref="A84">$A$19</f>
        <v>0</v>
      </c>
      <c r="B84" s="8"/>
      <c r="C84" s="8"/>
      <c r="D84" s="8"/>
      <c r="E84" s="8"/>
      <c r="G84" s="54" t="s">
        <v>185</v>
      </c>
      <c r="H84" s="55" t="s">
        <v>186</v>
      </c>
      <c r="I84" s="49"/>
      <c r="J84" s="38" t="s">
        <v>155</v>
      </c>
      <c r="K84" s="45">
        <f>K85+K86</f>
        <v>0</v>
      </c>
      <c r="L84" s="45">
        <f>L85+L86</f>
        <v>0</v>
      </c>
      <c r="M84" s="45">
        <f>M85+M86</f>
        <v>0</v>
      </c>
      <c r="N84" s="45">
        <f t="shared" si="197"/>
        <v>0</v>
      </c>
      <c r="O84" s="45">
        <f t="shared" si="198"/>
        <v>0</v>
      </c>
      <c r="P84" s="45">
        <f t="shared" si="199"/>
        <v>0</v>
      </c>
      <c r="Q84" s="45">
        <f t="shared" si="200"/>
        <v>0</v>
      </c>
      <c r="R84" s="45">
        <f t="shared" si="201"/>
        <v>0</v>
      </c>
      <c r="S84" s="45">
        <f t="shared" ref="S84:AD84" si="274">S85+S86</f>
        <v>0</v>
      </c>
      <c r="T84" s="45">
        <f t="shared" si="274"/>
        <v>0</v>
      </c>
      <c r="U84" s="45">
        <f t="shared" si="274"/>
        <v>0</v>
      </c>
      <c r="V84" s="45">
        <f t="shared" si="274"/>
        <v>0</v>
      </c>
      <c r="W84" s="45">
        <f t="shared" si="274"/>
        <v>0</v>
      </c>
      <c r="X84" s="45">
        <f t="shared" si="274"/>
        <v>0</v>
      </c>
      <c r="Y84" s="45">
        <f t="shared" si="274"/>
        <v>0</v>
      </c>
      <c r="Z84" s="45">
        <f t="shared" si="274"/>
        <v>0</v>
      </c>
      <c r="AA84" s="45">
        <f t="shared" si="274"/>
        <v>0</v>
      </c>
      <c r="AB84" s="45">
        <f t="shared" si="274"/>
        <v>0</v>
      </c>
      <c r="AC84" s="45">
        <f t="shared" si="274"/>
        <v>0</v>
      </c>
      <c r="AD84" s="45">
        <f t="shared" si="274"/>
        <v>0</v>
      </c>
      <c r="AE84" s="41">
        <f t="shared" si="203"/>
        <v>0</v>
      </c>
      <c r="AF84" s="41">
        <f t="shared" si="204"/>
        <v>0</v>
      </c>
      <c r="AG84" s="41">
        <f t="shared" si="205"/>
        <v>0</v>
      </c>
      <c r="AH84" s="41">
        <f t="shared" si="206"/>
        <v>0</v>
      </c>
      <c r="AI84" s="41">
        <f t="shared" si="207"/>
        <v>0</v>
      </c>
      <c r="AJ84" s="41">
        <f t="shared" ref="AJ84:AU84" si="275">AJ85+AJ86</f>
        <v>0</v>
      </c>
      <c r="AK84" s="41">
        <f t="shared" si="275"/>
        <v>0</v>
      </c>
      <c r="AL84" s="41">
        <f t="shared" si="275"/>
        <v>0</v>
      </c>
      <c r="AM84" s="41">
        <f t="shared" si="275"/>
        <v>0</v>
      </c>
      <c r="AN84" s="41">
        <f t="shared" si="275"/>
        <v>0</v>
      </c>
      <c r="AO84" s="41">
        <f t="shared" si="275"/>
        <v>0</v>
      </c>
      <c r="AP84" s="41">
        <f t="shared" si="275"/>
        <v>0</v>
      </c>
      <c r="AQ84" s="41">
        <f t="shared" si="275"/>
        <v>0</v>
      </c>
      <c r="AR84" s="41">
        <f t="shared" si="275"/>
        <v>0</v>
      </c>
      <c r="AS84" s="41">
        <f t="shared" si="275"/>
        <v>0</v>
      </c>
      <c r="AT84" s="41">
        <f t="shared" si="275"/>
        <v>0</v>
      </c>
      <c r="AU84" s="41">
        <f t="shared" si="275"/>
        <v>0</v>
      </c>
      <c r="AV84" s="45">
        <f t="shared" si="209"/>
        <v>0</v>
      </c>
      <c r="AW84" s="45">
        <f>AW85+AW86</f>
        <v>0</v>
      </c>
      <c r="AX84" s="45">
        <f>AX85+AX86</f>
        <v>0</v>
      </c>
      <c r="AY84" s="45">
        <f>AY85+AY86</f>
        <v>0</v>
      </c>
      <c r="AZ84" s="45">
        <f>AZ85+AZ86</f>
        <v>0</v>
      </c>
      <c r="BA84" s="45">
        <f t="shared" si="210"/>
        <v>0</v>
      </c>
      <c r="BB84" s="45">
        <f t="shared" si="211"/>
        <v>0</v>
      </c>
      <c r="BC84" s="45">
        <f t="shared" si="212"/>
        <v>0</v>
      </c>
      <c r="BD84" s="45">
        <f t="shared" si="213"/>
        <v>0</v>
      </c>
      <c r="BE84" s="45">
        <f t="shared" si="214"/>
        <v>0</v>
      </c>
      <c r="BF84" s="45">
        <f t="shared" ref="BF84:BQ84" si="276">BF85+BF86</f>
        <v>0</v>
      </c>
      <c r="BG84" s="45">
        <f t="shared" si="276"/>
        <v>0</v>
      </c>
      <c r="BH84" s="45">
        <f t="shared" si="276"/>
        <v>0</v>
      </c>
      <c r="BI84" s="45">
        <f t="shared" si="276"/>
        <v>0</v>
      </c>
      <c r="BJ84" s="45">
        <f t="shared" si="276"/>
        <v>0</v>
      </c>
      <c r="BK84" s="45">
        <f t="shared" si="276"/>
        <v>0</v>
      </c>
      <c r="BL84" s="45">
        <f t="shared" si="276"/>
        <v>0</v>
      </c>
      <c r="BM84" s="45">
        <f t="shared" si="276"/>
        <v>0</v>
      </c>
      <c r="BN84" s="45">
        <f t="shared" si="276"/>
        <v>0</v>
      </c>
      <c r="BO84" s="45">
        <f t="shared" si="276"/>
        <v>0</v>
      </c>
      <c r="BP84" s="45">
        <f t="shared" si="276"/>
        <v>0</v>
      </c>
      <c r="BQ84" s="45">
        <f t="shared" si="276"/>
        <v>0</v>
      </c>
      <c r="BR84" s="45">
        <f t="shared" si="216"/>
        <v>0</v>
      </c>
      <c r="BS84" s="45">
        <f t="shared" si="217"/>
        <v>0</v>
      </c>
      <c r="BT84" s="45">
        <f t="shared" si="218"/>
        <v>0</v>
      </c>
      <c r="BU84" s="45">
        <f t="shared" si="219"/>
        <v>0</v>
      </c>
      <c r="BV84" s="45">
        <f t="shared" si="220"/>
        <v>0</v>
      </c>
      <c r="BW84" s="45">
        <f t="shared" ref="BW84:CH84" si="277">BW85+BW86</f>
        <v>0</v>
      </c>
      <c r="BX84" s="45">
        <f t="shared" si="277"/>
        <v>0</v>
      </c>
      <c r="BY84" s="45">
        <f t="shared" si="277"/>
        <v>0</v>
      </c>
      <c r="BZ84" s="45">
        <f t="shared" si="277"/>
        <v>0</v>
      </c>
      <c r="CA84" s="45">
        <f t="shared" si="277"/>
        <v>0</v>
      </c>
      <c r="CB84" s="45">
        <f t="shared" si="277"/>
        <v>0</v>
      </c>
      <c r="CC84" s="45">
        <f t="shared" si="277"/>
        <v>0</v>
      </c>
      <c r="CD84" s="45">
        <f t="shared" si="277"/>
        <v>0</v>
      </c>
      <c r="CE84" s="45">
        <f t="shared" si="277"/>
        <v>0</v>
      </c>
      <c r="CF84" s="45">
        <f t="shared" si="277"/>
        <v>0</v>
      </c>
      <c r="CG84" s="45">
        <f t="shared" si="277"/>
        <v>0</v>
      </c>
      <c r="CH84" s="45">
        <f t="shared" si="277"/>
        <v>0</v>
      </c>
      <c r="CI84" s="45">
        <f t="array" ref="CI84">BR84</f>
        <v>0</v>
      </c>
      <c r="CJ84" s="45">
        <f t="array" ref="CJ84">CI84</f>
        <v>0</v>
      </c>
      <c r="CK84" s="45">
        <f t="array" ref="CK84">CJ84</f>
        <v>0</v>
      </c>
      <c r="CL84" s="45">
        <f t="array" ref="CL84">CK84</f>
        <v>0</v>
      </c>
      <c r="CM84" s="41">
        <f t="shared" si="222"/>
        <v>0</v>
      </c>
      <c r="CN84" s="41">
        <f t="shared" si="223"/>
        <v>0</v>
      </c>
      <c r="CO84" s="41">
        <f t="shared" si="224"/>
        <v>0</v>
      </c>
      <c r="CP84" s="41">
        <f t="shared" si="225"/>
        <v>0</v>
      </c>
      <c r="CQ84" s="41">
        <f t="shared" si="226"/>
        <v>0</v>
      </c>
      <c r="CR84" s="41">
        <f t="shared" ref="CR84:DC84" si="278">CR85+CR86</f>
        <v>0</v>
      </c>
      <c r="CS84" s="41">
        <f t="shared" si="278"/>
        <v>0</v>
      </c>
      <c r="CT84" s="41">
        <f t="shared" si="278"/>
        <v>0</v>
      </c>
      <c r="CU84" s="41">
        <f t="shared" si="278"/>
        <v>0</v>
      </c>
      <c r="CV84" s="41">
        <f t="shared" si="278"/>
        <v>0</v>
      </c>
      <c r="CW84" s="41">
        <f t="shared" si="278"/>
        <v>0</v>
      </c>
      <c r="CX84" s="41">
        <f t="shared" si="278"/>
        <v>0</v>
      </c>
      <c r="CY84" s="41">
        <f t="shared" si="278"/>
        <v>0</v>
      </c>
      <c r="CZ84" s="41">
        <f t="shared" si="278"/>
        <v>0</v>
      </c>
      <c r="DA84" s="41">
        <f t="shared" si="278"/>
        <v>0</v>
      </c>
      <c r="DB84" s="41">
        <f t="shared" si="278"/>
        <v>0</v>
      </c>
      <c r="DC84" s="41">
        <f t="shared" si="278"/>
        <v>0</v>
      </c>
      <c r="DD84" s="46">
        <f t="shared" si="228"/>
        <v>0</v>
      </c>
      <c r="DE84" s="46">
        <f t="shared" si="229"/>
        <v>0</v>
      </c>
      <c r="DF84" s="41">
        <f t="array" ref="DF84">CM84</f>
        <v>0</v>
      </c>
      <c r="DG84" s="41">
        <f t="array" ref="DG84">DF84</f>
        <v>0</v>
      </c>
      <c r="DH84" s="41">
        <f t="array" ref="DH84">DG84</f>
        <v>0</v>
      </c>
      <c r="DI84" s="41">
        <f t="array" ref="DI84">DH84</f>
        <v>0</v>
      </c>
      <c r="DJ84" s="41"/>
      <c r="DK84" s="41"/>
      <c r="DL84" s="41"/>
      <c r="DM84" s="41"/>
      <c r="DN84" s="41"/>
      <c r="DO84" s="41"/>
      <c r="DP84" s="41"/>
      <c r="DR84" s="42"/>
    </row>
    <row r="85" spans="1:122" ht="15" hidden="1" customHeight="1" x14ac:dyDescent="0.25">
      <c r="A85" s="47" t="b">
        <f t="array" ref="A85">$A$19</f>
        <v>0</v>
      </c>
      <c r="D85" s="1" t="s">
        <v>159</v>
      </c>
      <c r="E85" s="1">
        <v>1</v>
      </c>
      <c r="G85" s="48" t="str">
        <f>G84&amp;".0.1"</f>
        <v>4.4.0.1</v>
      </c>
      <c r="H85" s="57" t="s">
        <v>159</v>
      </c>
      <c r="I85" s="57"/>
      <c r="J85" s="48" t="s">
        <v>155</v>
      </c>
      <c r="K85" s="50">
        <f>K23-K33-K42-SUMIF($E51:$E59,$E85,K51:K59)-K66-K74-K76</f>
        <v>0</v>
      </c>
      <c r="L85" s="50">
        <f>L23-L33-L42-SUMIF($E51:$E59,$E85,L51:L59)-L66-L74-L76</f>
        <v>0</v>
      </c>
      <c r="M85" s="50">
        <f>M23-M33-M42-SUMIF($E51:$E59,$E85,M51:M59)-M66-M74-M76</f>
        <v>0</v>
      </c>
      <c r="N85" s="50">
        <f t="shared" si="197"/>
        <v>0</v>
      </c>
      <c r="O85" s="50">
        <f t="shared" si="198"/>
        <v>0</v>
      </c>
      <c r="P85" s="50">
        <f t="shared" si="199"/>
        <v>0</v>
      </c>
      <c r="Q85" s="50">
        <f t="shared" si="200"/>
        <v>0</v>
      </c>
      <c r="R85" s="50">
        <f t="shared" si="201"/>
        <v>0</v>
      </c>
      <c r="S85" s="50">
        <f t="shared" ref="S85:AD85" si="279">S23-S33-S42-SUMIF($E51:$E59,$E85,S51:S59)-S66-S74-S76</f>
        <v>0</v>
      </c>
      <c r="T85" s="50">
        <f t="shared" si="279"/>
        <v>0</v>
      </c>
      <c r="U85" s="50">
        <f t="shared" si="279"/>
        <v>0</v>
      </c>
      <c r="V85" s="50">
        <f t="shared" si="279"/>
        <v>0</v>
      </c>
      <c r="W85" s="50">
        <f t="shared" si="279"/>
        <v>0</v>
      </c>
      <c r="X85" s="50">
        <f t="shared" si="279"/>
        <v>0</v>
      </c>
      <c r="Y85" s="50">
        <f t="shared" si="279"/>
        <v>0</v>
      </c>
      <c r="Z85" s="50">
        <f t="shared" si="279"/>
        <v>0</v>
      </c>
      <c r="AA85" s="50">
        <f t="shared" si="279"/>
        <v>0</v>
      </c>
      <c r="AB85" s="50">
        <f t="shared" si="279"/>
        <v>0</v>
      </c>
      <c r="AC85" s="50">
        <f t="shared" si="279"/>
        <v>0</v>
      </c>
      <c r="AD85" s="50">
        <f t="shared" si="279"/>
        <v>0</v>
      </c>
      <c r="AE85" s="51">
        <f t="shared" si="203"/>
        <v>0</v>
      </c>
      <c r="AF85" s="51">
        <f t="shared" si="204"/>
        <v>0</v>
      </c>
      <c r="AG85" s="51">
        <f t="shared" si="205"/>
        <v>0</v>
      </c>
      <c r="AH85" s="51">
        <f t="shared" si="206"/>
        <v>0</v>
      </c>
      <c r="AI85" s="51">
        <f t="shared" si="207"/>
        <v>0</v>
      </c>
      <c r="AJ85" s="51">
        <f t="shared" ref="AJ85:AU85" si="280">AJ23-AJ33-AJ42-SUMIF($E51:$E59,$E85,AJ51:AJ59)-AJ66-AJ74-AJ76</f>
        <v>0</v>
      </c>
      <c r="AK85" s="51">
        <f t="shared" si="280"/>
        <v>0</v>
      </c>
      <c r="AL85" s="51">
        <f t="shared" si="280"/>
        <v>0</v>
      </c>
      <c r="AM85" s="51">
        <f t="shared" si="280"/>
        <v>0</v>
      </c>
      <c r="AN85" s="51">
        <f t="shared" si="280"/>
        <v>0</v>
      </c>
      <c r="AO85" s="51">
        <f t="shared" si="280"/>
        <v>0</v>
      </c>
      <c r="AP85" s="51">
        <f t="shared" si="280"/>
        <v>0</v>
      </c>
      <c r="AQ85" s="51">
        <f t="shared" si="280"/>
        <v>0</v>
      </c>
      <c r="AR85" s="51">
        <f t="shared" si="280"/>
        <v>0</v>
      </c>
      <c r="AS85" s="51">
        <f t="shared" si="280"/>
        <v>0</v>
      </c>
      <c r="AT85" s="51">
        <f t="shared" si="280"/>
        <v>0</v>
      </c>
      <c r="AU85" s="51">
        <f t="shared" si="280"/>
        <v>0</v>
      </c>
      <c r="AV85" s="50">
        <f t="shared" si="209"/>
        <v>0</v>
      </c>
      <c r="AW85" s="50">
        <f>AW23-AW33-AW42-SUMIF($E51:$E59,$E85,AW51:AW59)-AW66-AW74-AW76</f>
        <v>0</v>
      </c>
      <c r="AX85" s="50">
        <f>AX23-AX33-AX42-SUMIF($E51:$E59,$E85,AX51:AX59)-AX66-AX74-AX76</f>
        <v>0</v>
      </c>
      <c r="AY85" s="50">
        <f>AY23-AY33-AY42-SUMIF($E51:$E59,$E85,AY51:AY59)-AY66-AY74-AY76</f>
        <v>0</v>
      </c>
      <c r="AZ85" s="50">
        <f>AZ23-AZ33-AZ42-SUMIF($E51:$E59,$E85,AZ51:AZ59)-AZ66-AZ74-AZ76</f>
        <v>0</v>
      </c>
      <c r="BA85" s="50">
        <f t="shared" si="210"/>
        <v>0</v>
      </c>
      <c r="BB85" s="50">
        <f t="shared" si="211"/>
        <v>0</v>
      </c>
      <c r="BC85" s="50">
        <f t="shared" si="212"/>
        <v>0</v>
      </c>
      <c r="BD85" s="50">
        <f t="shared" si="213"/>
        <v>0</v>
      </c>
      <c r="BE85" s="50">
        <f t="shared" si="214"/>
        <v>0</v>
      </c>
      <c r="BF85" s="50">
        <f t="shared" ref="BF85:BQ85" si="281">BF23-BF33-BF42-SUMIF($E51:$E59,$E85,BF51:BF59)-BF66-BF74-BF76</f>
        <v>0</v>
      </c>
      <c r="BG85" s="50">
        <f t="shared" si="281"/>
        <v>0</v>
      </c>
      <c r="BH85" s="50">
        <f t="shared" si="281"/>
        <v>0</v>
      </c>
      <c r="BI85" s="50">
        <f t="shared" si="281"/>
        <v>0</v>
      </c>
      <c r="BJ85" s="50">
        <f t="shared" si="281"/>
        <v>0</v>
      </c>
      <c r="BK85" s="50">
        <f t="shared" si="281"/>
        <v>0</v>
      </c>
      <c r="BL85" s="50">
        <f t="shared" si="281"/>
        <v>0</v>
      </c>
      <c r="BM85" s="50">
        <f t="shared" si="281"/>
        <v>0</v>
      </c>
      <c r="BN85" s="50">
        <f t="shared" si="281"/>
        <v>0</v>
      </c>
      <c r="BO85" s="50">
        <f t="shared" si="281"/>
        <v>0</v>
      </c>
      <c r="BP85" s="50">
        <f t="shared" si="281"/>
        <v>0</v>
      </c>
      <c r="BQ85" s="50">
        <f t="shared" si="281"/>
        <v>0</v>
      </c>
      <c r="BR85" s="50">
        <f t="shared" si="216"/>
        <v>0</v>
      </c>
      <c r="BS85" s="50">
        <f t="shared" si="217"/>
        <v>0</v>
      </c>
      <c r="BT85" s="50">
        <f t="shared" si="218"/>
        <v>0</v>
      </c>
      <c r="BU85" s="50">
        <f t="shared" si="219"/>
        <v>0</v>
      </c>
      <c r="BV85" s="50">
        <f t="shared" si="220"/>
        <v>0</v>
      </c>
      <c r="BW85" s="50">
        <f t="shared" ref="BW85:CH85" si="282">BW23-BW33-BW42-SUMIF($E51:$E59,$E85,BW51:BW59)-BW66-BW74-BW76</f>
        <v>0</v>
      </c>
      <c r="BX85" s="50">
        <f t="shared" si="282"/>
        <v>0</v>
      </c>
      <c r="BY85" s="50">
        <f t="shared" si="282"/>
        <v>0</v>
      </c>
      <c r="BZ85" s="50">
        <f t="shared" si="282"/>
        <v>0</v>
      </c>
      <c r="CA85" s="50">
        <f t="shared" si="282"/>
        <v>0</v>
      </c>
      <c r="CB85" s="50">
        <f t="shared" si="282"/>
        <v>0</v>
      </c>
      <c r="CC85" s="50">
        <f t="shared" si="282"/>
        <v>0</v>
      </c>
      <c r="CD85" s="50">
        <f t="shared" si="282"/>
        <v>0</v>
      </c>
      <c r="CE85" s="50">
        <f t="shared" si="282"/>
        <v>0</v>
      </c>
      <c r="CF85" s="50">
        <f t="shared" si="282"/>
        <v>0</v>
      </c>
      <c r="CG85" s="50">
        <f t="shared" si="282"/>
        <v>0</v>
      </c>
      <c r="CH85" s="50">
        <f t="shared" si="282"/>
        <v>0</v>
      </c>
      <c r="CI85" s="50">
        <f t="array" ref="CI85">BR85</f>
        <v>0</v>
      </c>
      <c r="CJ85" s="50">
        <f t="array" ref="CJ85">CI85</f>
        <v>0</v>
      </c>
      <c r="CK85" s="50">
        <f t="array" ref="CK85">CJ85</f>
        <v>0</v>
      </c>
      <c r="CL85" s="50">
        <f t="array" ref="CL85">CK85</f>
        <v>0</v>
      </c>
      <c r="CM85" s="51">
        <f t="shared" si="222"/>
        <v>0</v>
      </c>
      <c r="CN85" s="51">
        <f t="shared" si="223"/>
        <v>0</v>
      </c>
      <c r="CO85" s="51">
        <f t="shared" si="224"/>
        <v>0</v>
      </c>
      <c r="CP85" s="51">
        <f t="shared" si="225"/>
        <v>0</v>
      </c>
      <c r="CQ85" s="51">
        <f t="shared" si="226"/>
        <v>0</v>
      </c>
      <c r="CR85" s="51">
        <f t="shared" ref="CR85:DC85" si="283">CR23-CR33-CR42-SUMIF($E51:$E59,$E85,CR51:CR59)-CR66-CR74-CR76</f>
        <v>0</v>
      </c>
      <c r="CS85" s="51">
        <f t="shared" si="283"/>
        <v>0</v>
      </c>
      <c r="CT85" s="51">
        <f t="shared" si="283"/>
        <v>0</v>
      </c>
      <c r="CU85" s="51">
        <f t="shared" si="283"/>
        <v>0</v>
      </c>
      <c r="CV85" s="51">
        <f t="shared" si="283"/>
        <v>0</v>
      </c>
      <c r="CW85" s="51">
        <f t="shared" si="283"/>
        <v>0</v>
      </c>
      <c r="CX85" s="51">
        <f t="shared" si="283"/>
        <v>0</v>
      </c>
      <c r="CY85" s="51">
        <f t="shared" si="283"/>
        <v>0</v>
      </c>
      <c r="CZ85" s="51">
        <f t="shared" si="283"/>
        <v>0</v>
      </c>
      <c r="DA85" s="51">
        <f t="shared" si="283"/>
        <v>0</v>
      </c>
      <c r="DB85" s="51">
        <f t="shared" si="283"/>
        <v>0</v>
      </c>
      <c r="DC85" s="51">
        <f t="shared" si="283"/>
        <v>0</v>
      </c>
      <c r="DD85" s="46">
        <f t="shared" si="228"/>
        <v>0</v>
      </c>
      <c r="DE85" s="46">
        <f t="shared" si="229"/>
        <v>0</v>
      </c>
      <c r="DF85" s="41">
        <f t="array" ref="DF85">CM85</f>
        <v>0</v>
      </c>
      <c r="DG85" s="41">
        <f t="array" ref="DG85">DF85</f>
        <v>0</v>
      </c>
      <c r="DH85" s="41">
        <f t="array" ref="DH85">DG85</f>
        <v>0</v>
      </c>
      <c r="DI85" s="41">
        <f t="array" ref="DI85">DH85</f>
        <v>0</v>
      </c>
      <c r="DJ85" s="41"/>
      <c r="DK85" s="41"/>
      <c r="DL85" s="41"/>
      <c r="DM85" s="41"/>
      <c r="DN85" s="41"/>
      <c r="DO85" s="41"/>
      <c r="DP85" s="41"/>
    </row>
    <row r="86" spans="1:122" ht="15" hidden="1" customHeight="1" x14ac:dyDescent="0.25">
      <c r="A86" s="47" t="b">
        <f t="shared" ref="A86" si="284">AND($A$19,TYPE_TRANSFER_FLUID="вода и пар")</f>
        <v>0</v>
      </c>
      <c r="E86" s="1">
        <v>2</v>
      </c>
      <c r="G86" s="48" t="str">
        <f>G84&amp;".0.2"</f>
        <v>4.4.0.2</v>
      </c>
      <c r="H86" s="57" t="s">
        <v>160</v>
      </c>
      <c r="I86" s="57"/>
      <c r="J86" s="48" t="s">
        <v>155</v>
      </c>
      <c r="K86" s="50">
        <f>SUM(K87:K88)</f>
        <v>0</v>
      </c>
      <c r="L86" s="50">
        <f>SUM(L87:L88)</f>
        <v>0</v>
      </c>
      <c r="M86" s="50">
        <f>SUM(M87:M88)</f>
        <v>0</v>
      </c>
      <c r="N86" s="50">
        <f t="shared" si="197"/>
        <v>0</v>
      </c>
      <c r="O86" s="50">
        <f t="shared" si="198"/>
        <v>0</v>
      </c>
      <c r="P86" s="50">
        <f t="shared" si="199"/>
        <v>0</v>
      </c>
      <c r="Q86" s="50">
        <f t="shared" si="200"/>
        <v>0</v>
      </c>
      <c r="R86" s="50">
        <f t="shared" si="201"/>
        <v>0</v>
      </c>
      <c r="S86" s="50">
        <f t="shared" ref="S86:AD86" si="285">SUM(S87:S88)</f>
        <v>0</v>
      </c>
      <c r="T86" s="50">
        <f t="shared" si="285"/>
        <v>0</v>
      </c>
      <c r="U86" s="50">
        <f t="shared" si="285"/>
        <v>0</v>
      </c>
      <c r="V86" s="50">
        <f t="shared" si="285"/>
        <v>0</v>
      </c>
      <c r="W86" s="50">
        <f t="shared" si="285"/>
        <v>0</v>
      </c>
      <c r="X86" s="50">
        <f t="shared" si="285"/>
        <v>0</v>
      </c>
      <c r="Y86" s="50">
        <f t="shared" si="285"/>
        <v>0</v>
      </c>
      <c r="Z86" s="50">
        <f t="shared" si="285"/>
        <v>0</v>
      </c>
      <c r="AA86" s="50">
        <f t="shared" si="285"/>
        <v>0</v>
      </c>
      <c r="AB86" s="50">
        <f t="shared" si="285"/>
        <v>0</v>
      </c>
      <c r="AC86" s="50">
        <f t="shared" si="285"/>
        <v>0</v>
      </c>
      <c r="AD86" s="50">
        <f t="shared" si="285"/>
        <v>0</v>
      </c>
      <c r="AE86" s="51">
        <f t="shared" si="203"/>
        <v>0</v>
      </c>
      <c r="AF86" s="51">
        <f t="shared" si="204"/>
        <v>0</v>
      </c>
      <c r="AG86" s="51">
        <f t="shared" si="205"/>
        <v>0</v>
      </c>
      <c r="AH86" s="51">
        <f t="shared" si="206"/>
        <v>0</v>
      </c>
      <c r="AI86" s="51">
        <f t="shared" si="207"/>
        <v>0</v>
      </c>
      <c r="AJ86" s="51">
        <f t="shared" ref="AJ86:AU86" si="286">SUM(AJ87:AJ88)</f>
        <v>0</v>
      </c>
      <c r="AK86" s="51">
        <f t="shared" si="286"/>
        <v>0</v>
      </c>
      <c r="AL86" s="51">
        <f t="shared" si="286"/>
        <v>0</v>
      </c>
      <c r="AM86" s="51">
        <f t="shared" si="286"/>
        <v>0</v>
      </c>
      <c r="AN86" s="51">
        <f t="shared" si="286"/>
        <v>0</v>
      </c>
      <c r="AO86" s="51">
        <f t="shared" si="286"/>
        <v>0</v>
      </c>
      <c r="AP86" s="51">
        <f t="shared" si="286"/>
        <v>0</v>
      </c>
      <c r="AQ86" s="51">
        <f t="shared" si="286"/>
        <v>0</v>
      </c>
      <c r="AR86" s="51">
        <f t="shared" si="286"/>
        <v>0</v>
      </c>
      <c r="AS86" s="51">
        <f t="shared" si="286"/>
        <v>0</v>
      </c>
      <c r="AT86" s="51">
        <f t="shared" si="286"/>
        <v>0</v>
      </c>
      <c r="AU86" s="51">
        <f t="shared" si="286"/>
        <v>0</v>
      </c>
      <c r="AV86" s="50">
        <f t="shared" si="209"/>
        <v>0</v>
      </c>
      <c r="AW86" s="50">
        <f>SUM(AW87:AW88)</f>
        <v>0</v>
      </c>
      <c r="AX86" s="50">
        <f>SUM(AX87:AX88)</f>
        <v>0</v>
      </c>
      <c r="AY86" s="50">
        <f>SUM(AY87:AY88)</f>
        <v>0</v>
      </c>
      <c r="AZ86" s="50">
        <f>SUM(AZ87:AZ88)</f>
        <v>0</v>
      </c>
      <c r="BA86" s="50">
        <f t="shared" si="210"/>
        <v>0</v>
      </c>
      <c r="BB86" s="50">
        <f t="shared" si="211"/>
        <v>0</v>
      </c>
      <c r="BC86" s="50">
        <f t="shared" si="212"/>
        <v>0</v>
      </c>
      <c r="BD86" s="50">
        <f t="shared" si="213"/>
        <v>0</v>
      </c>
      <c r="BE86" s="50">
        <f t="shared" si="214"/>
        <v>0</v>
      </c>
      <c r="BF86" s="50">
        <f t="shared" ref="BF86:BQ86" si="287">SUM(BF87:BF88)</f>
        <v>0</v>
      </c>
      <c r="BG86" s="50">
        <f t="shared" si="287"/>
        <v>0</v>
      </c>
      <c r="BH86" s="50">
        <f t="shared" si="287"/>
        <v>0</v>
      </c>
      <c r="BI86" s="50">
        <f t="shared" si="287"/>
        <v>0</v>
      </c>
      <c r="BJ86" s="50">
        <f t="shared" si="287"/>
        <v>0</v>
      </c>
      <c r="BK86" s="50">
        <f t="shared" si="287"/>
        <v>0</v>
      </c>
      <c r="BL86" s="50">
        <f t="shared" si="287"/>
        <v>0</v>
      </c>
      <c r="BM86" s="50">
        <f t="shared" si="287"/>
        <v>0</v>
      </c>
      <c r="BN86" s="50">
        <f t="shared" si="287"/>
        <v>0</v>
      </c>
      <c r="BO86" s="50">
        <f t="shared" si="287"/>
        <v>0</v>
      </c>
      <c r="BP86" s="50">
        <f t="shared" si="287"/>
        <v>0</v>
      </c>
      <c r="BQ86" s="50">
        <f t="shared" si="287"/>
        <v>0</v>
      </c>
      <c r="BR86" s="50">
        <f t="shared" si="216"/>
        <v>0</v>
      </c>
      <c r="BS86" s="50">
        <f t="shared" si="217"/>
        <v>0</v>
      </c>
      <c r="BT86" s="50">
        <f t="shared" si="218"/>
        <v>0</v>
      </c>
      <c r="BU86" s="50">
        <f t="shared" si="219"/>
        <v>0</v>
      </c>
      <c r="BV86" s="50">
        <f t="shared" si="220"/>
        <v>0</v>
      </c>
      <c r="BW86" s="50">
        <f t="shared" ref="BW86:CH86" si="288">SUM(BW87:BW88)</f>
        <v>0</v>
      </c>
      <c r="BX86" s="50">
        <f t="shared" si="288"/>
        <v>0</v>
      </c>
      <c r="BY86" s="50">
        <f t="shared" si="288"/>
        <v>0</v>
      </c>
      <c r="BZ86" s="50">
        <f t="shared" si="288"/>
        <v>0</v>
      </c>
      <c r="CA86" s="50">
        <f t="shared" si="288"/>
        <v>0</v>
      </c>
      <c r="CB86" s="50">
        <f t="shared" si="288"/>
        <v>0</v>
      </c>
      <c r="CC86" s="50">
        <f t="shared" si="288"/>
        <v>0</v>
      </c>
      <c r="CD86" s="50">
        <f t="shared" si="288"/>
        <v>0</v>
      </c>
      <c r="CE86" s="50">
        <f t="shared" si="288"/>
        <v>0</v>
      </c>
      <c r="CF86" s="50">
        <f t="shared" si="288"/>
        <v>0</v>
      </c>
      <c r="CG86" s="50">
        <f t="shared" si="288"/>
        <v>0</v>
      </c>
      <c r="CH86" s="50">
        <f t="shared" si="288"/>
        <v>0</v>
      </c>
      <c r="CI86" s="50">
        <f t="array" ref="CI86">BR86</f>
        <v>0</v>
      </c>
      <c r="CJ86" s="50">
        <f t="array" ref="CJ86">CI86</f>
        <v>0</v>
      </c>
      <c r="CK86" s="50">
        <f t="array" ref="CK86">CJ86</f>
        <v>0</v>
      </c>
      <c r="CL86" s="50">
        <f t="array" ref="CL86">CK86</f>
        <v>0</v>
      </c>
      <c r="CM86" s="51">
        <f t="shared" si="222"/>
        <v>0</v>
      </c>
      <c r="CN86" s="51">
        <f t="shared" si="223"/>
        <v>0</v>
      </c>
      <c r="CO86" s="51">
        <f t="shared" si="224"/>
        <v>0</v>
      </c>
      <c r="CP86" s="51">
        <f t="shared" si="225"/>
        <v>0</v>
      </c>
      <c r="CQ86" s="51">
        <f t="shared" si="226"/>
        <v>0</v>
      </c>
      <c r="CR86" s="51">
        <f t="shared" ref="CR86:DC86" si="289">SUM(CR87:CR88)</f>
        <v>0</v>
      </c>
      <c r="CS86" s="51">
        <f t="shared" si="289"/>
        <v>0</v>
      </c>
      <c r="CT86" s="51">
        <f t="shared" si="289"/>
        <v>0</v>
      </c>
      <c r="CU86" s="51">
        <f t="shared" si="289"/>
        <v>0</v>
      </c>
      <c r="CV86" s="51">
        <f t="shared" si="289"/>
        <v>0</v>
      </c>
      <c r="CW86" s="51">
        <f t="shared" si="289"/>
        <v>0</v>
      </c>
      <c r="CX86" s="51">
        <f t="shared" si="289"/>
        <v>0</v>
      </c>
      <c r="CY86" s="51">
        <f t="shared" si="289"/>
        <v>0</v>
      </c>
      <c r="CZ86" s="51">
        <f t="shared" si="289"/>
        <v>0</v>
      </c>
      <c r="DA86" s="51">
        <f t="shared" si="289"/>
        <v>0</v>
      </c>
      <c r="DB86" s="51">
        <f t="shared" si="289"/>
        <v>0</v>
      </c>
      <c r="DC86" s="51">
        <f t="shared" si="289"/>
        <v>0</v>
      </c>
      <c r="DD86" s="46">
        <f t="shared" si="228"/>
        <v>0</v>
      </c>
      <c r="DE86" s="46">
        <f t="shared" si="229"/>
        <v>0</v>
      </c>
      <c r="DF86" s="41">
        <f t="array" ref="DF86">CM86</f>
        <v>0</v>
      </c>
      <c r="DG86" s="41">
        <f t="array" ref="DG86">DF86</f>
        <v>0</v>
      </c>
      <c r="DH86" s="41">
        <f t="array" ref="DH86">DG86</f>
        <v>0</v>
      </c>
      <c r="DI86" s="41">
        <f t="array" ref="DI86">DH86</f>
        <v>0</v>
      </c>
      <c r="DJ86" s="41"/>
      <c r="DK86" s="41"/>
      <c r="DL86" s="41"/>
      <c r="DM86" s="41"/>
      <c r="DN86" s="41"/>
      <c r="DO86" s="41"/>
      <c r="DP86" s="41"/>
    </row>
    <row r="87" spans="1:122" ht="15" hidden="1" customHeight="1" x14ac:dyDescent="0.25">
      <c r="A87" s="47" t="b">
        <f t="shared" ref="A87" si="290">AND($A$19,TYPE_TRANSFER_FLUID="вода и пар")</f>
        <v>0</v>
      </c>
      <c r="D87" s="1" t="s">
        <v>161</v>
      </c>
      <c r="E87" s="1">
        <v>3</v>
      </c>
      <c r="G87" s="48" t="str">
        <f>G86&amp;".1"</f>
        <v>4.4.0.2.1</v>
      </c>
      <c r="H87" s="53" t="s">
        <v>161</v>
      </c>
      <c r="I87" s="53"/>
      <c r="J87" s="48" t="s">
        <v>155</v>
      </c>
      <c r="K87" s="51"/>
      <c r="L87" s="51"/>
      <c r="M87" s="51"/>
      <c r="N87" s="50">
        <f t="shared" si="197"/>
        <v>0</v>
      </c>
      <c r="O87" s="50">
        <f t="shared" si="198"/>
        <v>0</v>
      </c>
      <c r="P87" s="50">
        <f t="shared" si="199"/>
        <v>0</v>
      </c>
      <c r="Q87" s="50">
        <f t="shared" si="200"/>
        <v>0</v>
      </c>
      <c r="R87" s="50">
        <f t="shared" si="201"/>
        <v>0</v>
      </c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>
        <f t="shared" si="203"/>
        <v>0</v>
      </c>
      <c r="AF87" s="51">
        <f t="shared" si="204"/>
        <v>0</v>
      </c>
      <c r="AG87" s="51">
        <f t="shared" si="205"/>
        <v>0</v>
      </c>
      <c r="AH87" s="51">
        <f t="shared" si="206"/>
        <v>0</v>
      </c>
      <c r="AI87" s="51">
        <f t="shared" si="207"/>
        <v>0</v>
      </c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0">
        <f t="shared" si="209"/>
        <v>0</v>
      </c>
      <c r="AW87" s="51"/>
      <c r="AX87" s="51"/>
      <c r="AY87" s="51"/>
      <c r="AZ87" s="51"/>
      <c r="BA87" s="50">
        <f t="shared" si="210"/>
        <v>0</v>
      </c>
      <c r="BB87" s="50">
        <f t="shared" si="211"/>
        <v>0</v>
      </c>
      <c r="BC87" s="50">
        <f t="shared" si="212"/>
        <v>0</v>
      </c>
      <c r="BD87" s="50">
        <f t="shared" si="213"/>
        <v>0</v>
      </c>
      <c r="BE87" s="50">
        <f t="shared" si="214"/>
        <v>0</v>
      </c>
      <c r="BF87" s="51"/>
      <c r="BG87" s="51"/>
      <c r="BH87" s="51"/>
      <c r="BI87" s="51"/>
      <c r="BJ87" s="51"/>
      <c r="BK87" s="51"/>
      <c r="BL87" s="51"/>
      <c r="BM87" s="51"/>
      <c r="BN87" s="51"/>
      <c r="BO87" s="51"/>
      <c r="BP87" s="51"/>
      <c r="BQ87" s="51"/>
      <c r="BR87" s="50">
        <f t="shared" si="216"/>
        <v>0</v>
      </c>
      <c r="BS87" s="50">
        <f t="shared" si="217"/>
        <v>0</v>
      </c>
      <c r="BT87" s="50">
        <f t="shared" si="218"/>
        <v>0</v>
      </c>
      <c r="BU87" s="50">
        <f t="shared" si="219"/>
        <v>0</v>
      </c>
      <c r="BV87" s="50">
        <f t="shared" si="220"/>
        <v>0</v>
      </c>
      <c r="BW87" s="51"/>
      <c r="BX87" s="51"/>
      <c r="BY87" s="51"/>
      <c r="BZ87" s="51"/>
      <c r="CA87" s="51"/>
      <c r="CB87" s="51"/>
      <c r="CC87" s="51"/>
      <c r="CD87" s="51"/>
      <c r="CE87" s="51"/>
      <c r="CF87" s="51"/>
      <c r="CG87" s="51"/>
      <c r="CH87" s="51"/>
      <c r="CI87" s="51">
        <f t="array" ref="CI87">BR87</f>
        <v>0</v>
      </c>
      <c r="CJ87" s="51">
        <f t="array" ref="CJ87">CI87</f>
        <v>0</v>
      </c>
      <c r="CK87" s="51">
        <f t="array" ref="CK87">CJ87</f>
        <v>0</v>
      </c>
      <c r="CL87" s="51">
        <f t="array" ref="CL87">CK87</f>
        <v>0</v>
      </c>
      <c r="CM87" s="51">
        <f t="shared" si="222"/>
        <v>0</v>
      </c>
      <c r="CN87" s="51">
        <f t="shared" si="223"/>
        <v>0</v>
      </c>
      <c r="CO87" s="51">
        <f t="shared" si="224"/>
        <v>0</v>
      </c>
      <c r="CP87" s="51">
        <f t="shared" si="225"/>
        <v>0</v>
      </c>
      <c r="CQ87" s="51">
        <f t="shared" si="226"/>
        <v>0</v>
      </c>
      <c r="CR87" s="51"/>
      <c r="CS87" s="51"/>
      <c r="CT87" s="51"/>
      <c r="CU87" s="51"/>
      <c r="CV87" s="51"/>
      <c r="CW87" s="51"/>
      <c r="CX87" s="51"/>
      <c r="CY87" s="51"/>
      <c r="CZ87" s="51"/>
      <c r="DA87" s="51"/>
      <c r="DB87" s="51"/>
      <c r="DC87" s="51"/>
      <c r="DD87" s="46">
        <f t="shared" si="228"/>
        <v>0</v>
      </c>
      <c r="DE87" s="46">
        <f t="shared" si="229"/>
        <v>0</v>
      </c>
      <c r="DF87" s="41">
        <f t="array" ref="DF87">CM87</f>
        <v>0</v>
      </c>
      <c r="DG87" s="41">
        <f t="array" ref="DG87">DF87</f>
        <v>0</v>
      </c>
      <c r="DH87" s="41">
        <f t="array" ref="DH87">DG87</f>
        <v>0</v>
      </c>
      <c r="DI87" s="41">
        <f t="array" ref="DI87">DH87</f>
        <v>0</v>
      </c>
      <c r="DJ87" s="41"/>
      <c r="DK87" s="41"/>
      <c r="DL87" s="41"/>
      <c r="DM87" s="41"/>
      <c r="DN87" s="41"/>
      <c r="DO87" s="41"/>
      <c r="DP87" s="41"/>
    </row>
    <row r="88" spans="1:122" ht="15" hidden="1" customHeight="1" x14ac:dyDescent="0.25">
      <c r="A88" s="47" t="b">
        <f t="shared" ref="A88" si="291">AND($A$19,TYPE_TRANSFER_FLUID="вода и пар")</f>
        <v>0</v>
      </c>
      <c r="E88" s="1">
        <v>4</v>
      </c>
      <c r="G88" s="48" t="str">
        <f>G86&amp;".2"</f>
        <v>4.4.0.2.2</v>
      </c>
      <c r="H88" s="53" t="s">
        <v>162</v>
      </c>
      <c r="I88" s="53"/>
      <c r="J88" s="48" t="s">
        <v>155</v>
      </c>
      <c r="K88" s="50">
        <f>SUM(K89:K92)</f>
        <v>0</v>
      </c>
      <c r="L88" s="50">
        <f>SUM(L89:L92)</f>
        <v>0</v>
      </c>
      <c r="M88" s="50">
        <f>SUM(M89:M92)</f>
        <v>0</v>
      </c>
      <c r="N88" s="50">
        <f t="shared" si="197"/>
        <v>0</v>
      </c>
      <c r="O88" s="50">
        <f t="shared" si="198"/>
        <v>0</v>
      </c>
      <c r="P88" s="50">
        <f t="shared" si="199"/>
        <v>0</v>
      </c>
      <c r="Q88" s="50">
        <f t="shared" si="200"/>
        <v>0</v>
      </c>
      <c r="R88" s="50">
        <f t="shared" si="201"/>
        <v>0</v>
      </c>
      <c r="S88" s="50">
        <f t="shared" ref="S88:AD88" si="292">SUM(S89:S92)</f>
        <v>0</v>
      </c>
      <c r="T88" s="50">
        <f t="shared" si="292"/>
        <v>0</v>
      </c>
      <c r="U88" s="50">
        <f t="shared" si="292"/>
        <v>0</v>
      </c>
      <c r="V88" s="50">
        <f t="shared" si="292"/>
        <v>0</v>
      </c>
      <c r="W88" s="50">
        <f t="shared" si="292"/>
        <v>0</v>
      </c>
      <c r="X88" s="50">
        <f t="shared" si="292"/>
        <v>0</v>
      </c>
      <c r="Y88" s="50">
        <f t="shared" si="292"/>
        <v>0</v>
      </c>
      <c r="Z88" s="50">
        <f t="shared" si="292"/>
        <v>0</v>
      </c>
      <c r="AA88" s="50">
        <f t="shared" si="292"/>
        <v>0</v>
      </c>
      <c r="AB88" s="50">
        <f t="shared" si="292"/>
        <v>0</v>
      </c>
      <c r="AC88" s="50">
        <f t="shared" si="292"/>
        <v>0</v>
      </c>
      <c r="AD88" s="50">
        <f t="shared" si="292"/>
        <v>0</v>
      </c>
      <c r="AE88" s="51">
        <f t="shared" si="203"/>
        <v>0</v>
      </c>
      <c r="AF88" s="51">
        <f t="shared" si="204"/>
        <v>0</v>
      </c>
      <c r="AG88" s="51">
        <f t="shared" si="205"/>
        <v>0</v>
      </c>
      <c r="AH88" s="51">
        <f t="shared" si="206"/>
        <v>0</v>
      </c>
      <c r="AI88" s="51">
        <f t="shared" si="207"/>
        <v>0</v>
      </c>
      <c r="AJ88" s="51">
        <f t="shared" ref="AJ88:AU88" si="293">SUM(AJ89:AJ92)</f>
        <v>0</v>
      </c>
      <c r="AK88" s="51">
        <f t="shared" si="293"/>
        <v>0</v>
      </c>
      <c r="AL88" s="51">
        <f t="shared" si="293"/>
        <v>0</v>
      </c>
      <c r="AM88" s="51">
        <f t="shared" si="293"/>
        <v>0</v>
      </c>
      <c r="AN88" s="51">
        <f t="shared" si="293"/>
        <v>0</v>
      </c>
      <c r="AO88" s="51">
        <f t="shared" si="293"/>
        <v>0</v>
      </c>
      <c r="AP88" s="51">
        <f t="shared" si="293"/>
        <v>0</v>
      </c>
      <c r="AQ88" s="51">
        <f t="shared" si="293"/>
        <v>0</v>
      </c>
      <c r="AR88" s="51">
        <f t="shared" si="293"/>
        <v>0</v>
      </c>
      <c r="AS88" s="51">
        <f t="shared" si="293"/>
        <v>0</v>
      </c>
      <c r="AT88" s="51">
        <f t="shared" si="293"/>
        <v>0</v>
      </c>
      <c r="AU88" s="51">
        <f t="shared" si="293"/>
        <v>0</v>
      </c>
      <c r="AV88" s="50">
        <f t="shared" si="209"/>
        <v>0</v>
      </c>
      <c r="AW88" s="50">
        <f>SUM(AW89:AW92)</f>
        <v>0</v>
      </c>
      <c r="AX88" s="50">
        <f>SUM(AX89:AX92)</f>
        <v>0</v>
      </c>
      <c r="AY88" s="50">
        <f>SUM(AY89:AY92)</f>
        <v>0</v>
      </c>
      <c r="AZ88" s="50">
        <f>SUM(AZ89:AZ92)</f>
        <v>0</v>
      </c>
      <c r="BA88" s="50">
        <f t="shared" si="210"/>
        <v>0</v>
      </c>
      <c r="BB88" s="50">
        <f t="shared" si="211"/>
        <v>0</v>
      </c>
      <c r="BC88" s="50">
        <f t="shared" si="212"/>
        <v>0</v>
      </c>
      <c r="BD88" s="50">
        <f t="shared" si="213"/>
        <v>0</v>
      </c>
      <c r="BE88" s="50">
        <f t="shared" si="214"/>
        <v>0</v>
      </c>
      <c r="BF88" s="50">
        <f t="shared" ref="BF88:BQ88" si="294">SUM(BF89:BF92)</f>
        <v>0</v>
      </c>
      <c r="BG88" s="50">
        <f t="shared" si="294"/>
        <v>0</v>
      </c>
      <c r="BH88" s="50">
        <f t="shared" si="294"/>
        <v>0</v>
      </c>
      <c r="BI88" s="50">
        <f t="shared" si="294"/>
        <v>0</v>
      </c>
      <c r="BJ88" s="50">
        <f t="shared" si="294"/>
        <v>0</v>
      </c>
      <c r="BK88" s="50">
        <f t="shared" si="294"/>
        <v>0</v>
      </c>
      <c r="BL88" s="50">
        <f t="shared" si="294"/>
        <v>0</v>
      </c>
      <c r="BM88" s="50">
        <f t="shared" si="294"/>
        <v>0</v>
      </c>
      <c r="BN88" s="50">
        <f t="shared" si="294"/>
        <v>0</v>
      </c>
      <c r="BO88" s="50">
        <f t="shared" si="294"/>
        <v>0</v>
      </c>
      <c r="BP88" s="50">
        <f t="shared" si="294"/>
        <v>0</v>
      </c>
      <c r="BQ88" s="50">
        <f t="shared" si="294"/>
        <v>0</v>
      </c>
      <c r="BR88" s="50">
        <f t="shared" si="216"/>
        <v>0</v>
      </c>
      <c r="BS88" s="50">
        <f t="shared" si="217"/>
        <v>0</v>
      </c>
      <c r="BT88" s="50">
        <f t="shared" si="218"/>
        <v>0</v>
      </c>
      <c r="BU88" s="50">
        <f t="shared" si="219"/>
        <v>0</v>
      </c>
      <c r="BV88" s="50">
        <f t="shared" si="220"/>
        <v>0</v>
      </c>
      <c r="BW88" s="50">
        <f t="shared" ref="BW88:CH88" si="295">SUM(BW89:BW92)</f>
        <v>0</v>
      </c>
      <c r="BX88" s="50">
        <f t="shared" si="295"/>
        <v>0</v>
      </c>
      <c r="BY88" s="50">
        <f t="shared" si="295"/>
        <v>0</v>
      </c>
      <c r="BZ88" s="50">
        <f t="shared" si="295"/>
        <v>0</v>
      </c>
      <c r="CA88" s="50">
        <f t="shared" si="295"/>
        <v>0</v>
      </c>
      <c r="CB88" s="50">
        <f t="shared" si="295"/>
        <v>0</v>
      </c>
      <c r="CC88" s="50">
        <f t="shared" si="295"/>
        <v>0</v>
      </c>
      <c r="CD88" s="50">
        <f t="shared" si="295"/>
        <v>0</v>
      </c>
      <c r="CE88" s="50">
        <f t="shared" si="295"/>
        <v>0</v>
      </c>
      <c r="CF88" s="50">
        <f t="shared" si="295"/>
        <v>0</v>
      </c>
      <c r="CG88" s="50">
        <f t="shared" si="295"/>
        <v>0</v>
      </c>
      <c r="CH88" s="50">
        <f t="shared" si="295"/>
        <v>0</v>
      </c>
      <c r="CI88" s="50">
        <f t="array" ref="CI88">BR88</f>
        <v>0</v>
      </c>
      <c r="CJ88" s="50">
        <f t="array" ref="CJ88">CI88</f>
        <v>0</v>
      </c>
      <c r="CK88" s="50">
        <f t="array" ref="CK88">CJ88</f>
        <v>0</v>
      </c>
      <c r="CL88" s="50">
        <f t="array" ref="CL88">CK88</f>
        <v>0</v>
      </c>
      <c r="CM88" s="51">
        <f t="shared" si="222"/>
        <v>0</v>
      </c>
      <c r="CN88" s="51">
        <f t="shared" si="223"/>
        <v>0</v>
      </c>
      <c r="CO88" s="51">
        <f t="shared" si="224"/>
        <v>0</v>
      </c>
      <c r="CP88" s="51">
        <f t="shared" si="225"/>
        <v>0</v>
      </c>
      <c r="CQ88" s="51">
        <f t="shared" si="226"/>
        <v>0</v>
      </c>
      <c r="CR88" s="51">
        <f t="shared" ref="CR88:DC88" si="296">SUM(CR89:CR92)</f>
        <v>0</v>
      </c>
      <c r="CS88" s="51">
        <f t="shared" si="296"/>
        <v>0</v>
      </c>
      <c r="CT88" s="51">
        <f t="shared" si="296"/>
        <v>0</v>
      </c>
      <c r="CU88" s="51">
        <f t="shared" si="296"/>
        <v>0</v>
      </c>
      <c r="CV88" s="51">
        <f t="shared" si="296"/>
        <v>0</v>
      </c>
      <c r="CW88" s="51">
        <f t="shared" si="296"/>
        <v>0</v>
      </c>
      <c r="CX88" s="51">
        <f t="shared" si="296"/>
        <v>0</v>
      </c>
      <c r="CY88" s="51">
        <f t="shared" si="296"/>
        <v>0</v>
      </c>
      <c r="CZ88" s="51">
        <f t="shared" si="296"/>
        <v>0</v>
      </c>
      <c r="DA88" s="51">
        <f t="shared" si="296"/>
        <v>0</v>
      </c>
      <c r="DB88" s="51">
        <f t="shared" si="296"/>
        <v>0</v>
      </c>
      <c r="DC88" s="51">
        <f t="shared" si="296"/>
        <v>0</v>
      </c>
      <c r="DD88" s="46">
        <f t="shared" si="228"/>
        <v>0</v>
      </c>
      <c r="DE88" s="46">
        <f t="shared" si="229"/>
        <v>0</v>
      </c>
      <c r="DF88" s="41">
        <f t="array" ref="DF88">CM88</f>
        <v>0</v>
      </c>
      <c r="DG88" s="41">
        <f t="array" ref="DG88">DF88</f>
        <v>0</v>
      </c>
      <c r="DH88" s="41">
        <f t="array" ref="DH88">DG88</f>
        <v>0</v>
      </c>
      <c r="DI88" s="41">
        <f t="array" ref="DI88">DH88</f>
        <v>0</v>
      </c>
      <c r="DJ88" s="41"/>
      <c r="DK88" s="41"/>
      <c r="DL88" s="41"/>
      <c r="DM88" s="41"/>
      <c r="DN88" s="41"/>
      <c r="DO88" s="41"/>
      <c r="DP88" s="41"/>
    </row>
    <row r="89" spans="1:122" ht="15" hidden="1" customHeight="1" x14ac:dyDescent="0.25">
      <c r="A89" s="47" t="b">
        <f t="shared" ref="A89" si="297">AND($A$19,TYPE_TRANSFER_FLUID="вода и пар")</f>
        <v>0</v>
      </c>
      <c r="D89" s="1" t="s">
        <v>164</v>
      </c>
      <c r="E89" s="1">
        <v>5</v>
      </c>
      <c r="G89" s="48" t="str">
        <f>G88&amp;".1"</f>
        <v>4.4.0.2.2.1</v>
      </c>
      <c r="H89" s="59" t="s">
        <v>163</v>
      </c>
      <c r="I89" s="59"/>
      <c r="J89" s="48" t="s">
        <v>155</v>
      </c>
      <c r="K89" s="51"/>
      <c r="L89" s="51"/>
      <c r="M89" s="51"/>
      <c r="N89" s="50">
        <f t="shared" si="197"/>
        <v>0</v>
      </c>
      <c r="O89" s="50">
        <f t="shared" si="198"/>
        <v>0</v>
      </c>
      <c r="P89" s="50">
        <f t="shared" si="199"/>
        <v>0</v>
      </c>
      <c r="Q89" s="50">
        <f t="shared" si="200"/>
        <v>0</v>
      </c>
      <c r="R89" s="50">
        <f t="shared" si="201"/>
        <v>0</v>
      </c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>
        <f t="shared" si="203"/>
        <v>0</v>
      </c>
      <c r="AF89" s="51">
        <f t="shared" si="204"/>
        <v>0</v>
      </c>
      <c r="AG89" s="51">
        <f t="shared" si="205"/>
        <v>0</v>
      </c>
      <c r="AH89" s="51">
        <f t="shared" si="206"/>
        <v>0</v>
      </c>
      <c r="AI89" s="51">
        <f t="shared" si="207"/>
        <v>0</v>
      </c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0">
        <f t="shared" si="209"/>
        <v>0</v>
      </c>
      <c r="AW89" s="51"/>
      <c r="AX89" s="51"/>
      <c r="AY89" s="51"/>
      <c r="AZ89" s="51"/>
      <c r="BA89" s="50">
        <f t="shared" si="210"/>
        <v>0</v>
      </c>
      <c r="BB89" s="50">
        <f t="shared" si="211"/>
        <v>0</v>
      </c>
      <c r="BC89" s="50">
        <f t="shared" si="212"/>
        <v>0</v>
      </c>
      <c r="BD89" s="50">
        <f t="shared" si="213"/>
        <v>0</v>
      </c>
      <c r="BE89" s="50">
        <f t="shared" si="214"/>
        <v>0</v>
      </c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  <c r="BR89" s="50">
        <f t="shared" si="216"/>
        <v>0</v>
      </c>
      <c r="BS89" s="50">
        <f t="shared" si="217"/>
        <v>0</v>
      </c>
      <c r="BT89" s="50">
        <f t="shared" si="218"/>
        <v>0</v>
      </c>
      <c r="BU89" s="50">
        <f t="shared" si="219"/>
        <v>0</v>
      </c>
      <c r="BV89" s="50">
        <f t="shared" si="220"/>
        <v>0</v>
      </c>
      <c r="BW89" s="51"/>
      <c r="BX89" s="51"/>
      <c r="BY89" s="51"/>
      <c r="BZ89" s="51"/>
      <c r="CA89" s="51"/>
      <c r="CB89" s="51"/>
      <c r="CC89" s="51"/>
      <c r="CD89" s="51"/>
      <c r="CE89" s="51"/>
      <c r="CF89" s="51"/>
      <c r="CG89" s="51"/>
      <c r="CH89" s="51"/>
      <c r="CI89" s="51">
        <f t="array" ref="CI89">BR89</f>
        <v>0</v>
      </c>
      <c r="CJ89" s="51">
        <f t="array" ref="CJ89">CI89</f>
        <v>0</v>
      </c>
      <c r="CK89" s="51">
        <f t="array" ref="CK89">CJ89</f>
        <v>0</v>
      </c>
      <c r="CL89" s="51">
        <f t="array" ref="CL89">CK89</f>
        <v>0</v>
      </c>
      <c r="CM89" s="51">
        <f t="shared" si="222"/>
        <v>0</v>
      </c>
      <c r="CN89" s="51">
        <f t="shared" si="223"/>
        <v>0</v>
      </c>
      <c r="CO89" s="51">
        <f t="shared" si="224"/>
        <v>0</v>
      </c>
      <c r="CP89" s="51">
        <f t="shared" si="225"/>
        <v>0</v>
      </c>
      <c r="CQ89" s="51">
        <f t="shared" si="226"/>
        <v>0</v>
      </c>
      <c r="CR89" s="51"/>
      <c r="CS89" s="51"/>
      <c r="CT89" s="51"/>
      <c r="CU89" s="51"/>
      <c r="CV89" s="51"/>
      <c r="CW89" s="51"/>
      <c r="CX89" s="51"/>
      <c r="CY89" s="51"/>
      <c r="CZ89" s="51"/>
      <c r="DA89" s="51"/>
      <c r="DB89" s="51"/>
      <c r="DC89" s="51"/>
      <c r="DD89" s="46">
        <f t="shared" si="228"/>
        <v>0</v>
      </c>
      <c r="DE89" s="46">
        <f t="shared" si="229"/>
        <v>0</v>
      </c>
      <c r="DF89" s="41">
        <f t="array" ref="DF89">CM89</f>
        <v>0</v>
      </c>
      <c r="DG89" s="41">
        <f t="array" ref="DG89">DF89</f>
        <v>0</v>
      </c>
      <c r="DH89" s="41">
        <f t="array" ref="DH89">DG89</f>
        <v>0</v>
      </c>
      <c r="DI89" s="41">
        <f t="array" ref="DI89">DH89</f>
        <v>0</v>
      </c>
      <c r="DJ89" s="41"/>
      <c r="DK89" s="41"/>
      <c r="DL89" s="41"/>
      <c r="DM89" s="41"/>
      <c r="DN89" s="41"/>
      <c r="DO89" s="41"/>
      <c r="DP89" s="41"/>
    </row>
    <row r="90" spans="1:122" ht="15" hidden="1" customHeight="1" x14ac:dyDescent="0.25">
      <c r="A90" s="47" t="b">
        <f t="shared" ref="A90" si="298">AND($A$19,TYPE_TRANSFER_FLUID="вода и пар")</f>
        <v>0</v>
      </c>
      <c r="D90" s="1" t="s">
        <v>166</v>
      </c>
      <c r="E90" s="1">
        <v>6</v>
      </c>
      <c r="G90" s="48" t="str">
        <f>G88&amp;".2"</f>
        <v>4.4.0.2.2.2</v>
      </c>
      <c r="H90" s="59" t="s">
        <v>165</v>
      </c>
      <c r="I90" s="59"/>
      <c r="J90" s="48" t="s">
        <v>155</v>
      </c>
      <c r="K90" s="51"/>
      <c r="L90" s="51"/>
      <c r="M90" s="51"/>
      <c r="N90" s="50">
        <f t="shared" si="197"/>
        <v>0</v>
      </c>
      <c r="O90" s="50">
        <f t="shared" si="198"/>
        <v>0</v>
      </c>
      <c r="P90" s="50">
        <f t="shared" si="199"/>
        <v>0</v>
      </c>
      <c r="Q90" s="50">
        <f t="shared" si="200"/>
        <v>0</v>
      </c>
      <c r="R90" s="50">
        <f t="shared" si="201"/>
        <v>0</v>
      </c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>
        <f t="shared" si="203"/>
        <v>0</v>
      </c>
      <c r="AF90" s="51">
        <f t="shared" si="204"/>
        <v>0</v>
      </c>
      <c r="AG90" s="51">
        <f t="shared" si="205"/>
        <v>0</v>
      </c>
      <c r="AH90" s="51">
        <f t="shared" si="206"/>
        <v>0</v>
      </c>
      <c r="AI90" s="51">
        <f t="shared" si="207"/>
        <v>0</v>
      </c>
      <c r="AJ90" s="51"/>
      <c r="AK90" s="51"/>
      <c r="AL90" s="51"/>
      <c r="AM90" s="51"/>
      <c r="AN90" s="51"/>
      <c r="AO90" s="51"/>
      <c r="AP90" s="51"/>
      <c r="AQ90" s="51"/>
      <c r="AR90" s="51"/>
      <c r="AS90" s="51"/>
      <c r="AT90" s="51"/>
      <c r="AU90" s="51"/>
      <c r="AV90" s="50">
        <f t="shared" si="209"/>
        <v>0</v>
      </c>
      <c r="AW90" s="51"/>
      <c r="AX90" s="51"/>
      <c r="AY90" s="51"/>
      <c r="AZ90" s="51"/>
      <c r="BA90" s="50">
        <f t="shared" si="210"/>
        <v>0</v>
      </c>
      <c r="BB90" s="50">
        <f t="shared" si="211"/>
        <v>0</v>
      </c>
      <c r="BC90" s="50">
        <f t="shared" si="212"/>
        <v>0</v>
      </c>
      <c r="BD90" s="50">
        <f t="shared" si="213"/>
        <v>0</v>
      </c>
      <c r="BE90" s="50">
        <f t="shared" si="214"/>
        <v>0</v>
      </c>
      <c r="BF90" s="51"/>
      <c r="BG90" s="51"/>
      <c r="BH90" s="51"/>
      <c r="BI90" s="51"/>
      <c r="BJ90" s="51"/>
      <c r="BK90" s="51"/>
      <c r="BL90" s="51"/>
      <c r="BM90" s="51"/>
      <c r="BN90" s="51"/>
      <c r="BO90" s="51"/>
      <c r="BP90" s="51"/>
      <c r="BQ90" s="51"/>
      <c r="BR90" s="50">
        <f t="shared" si="216"/>
        <v>0</v>
      </c>
      <c r="BS90" s="50">
        <f t="shared" si="217"/>
        <v>0</v>
      </c>
      <c r="BT90" s="50">
        <f t="shared" si="218"/>
        <v>0</v>
      </c>
      <c r="BU90" s="50">
        <f t="shared" si="219"/>
        <v>0</v>
      </c>
      <c r="BV90" s="50">
        <f t="shared" si="220"/>
        <v>0</v>
      </c>
      <c r="BW90" s="51"/>
      <c r="BX90" s="51"/>
      <c r="BY90" s="51"/>
      <c r="BZ90" s="51"/>
      <c r="CA90" s="51"/>
      <c r="CB90" s="51"/>
      <c r="CC90" s="51"/>
      <c r="CD90" s="51"/>
      <c r="CE90" s="51"/>
      <c r="CF90" s="51"/>
      <c r="CG90" s="51"/>
      <c r="CH90" s="51"/>
      <c r="CI90" s="51">
        <f t="array" ref="CI90">BR90</f>
        <v>0</v>
      </c>
      <c r="CJ90" s="51">
        <f t="array" ref="CJ90">CI90</f>
        <v>0</v>
      </c>
      <c r="CK90" s="51">
        <f t="array" ref="CK90">CJ90</f>
        <v>0</v>
      </c>
      <c r="CL90" s="51">
        <f t="array" ref="CL90">CK90</f>
        <v>0</v>
      </c>
      <c r="CM90" s="51">
        <f t="shared" si="222"/>
        <v>0</v>
      </c>
      <c r="CN90" s="51">
        <f t="shared" si="223"/>
        <v>0</v>
      </c>
      <c r="CO90" s="51">
        <f t="shared" si="224"/>
        <v>0</v>
      </c>
      <c r="CP90" s="51">
        <f t="shared" si="225"/>
        <v>0</v>
      </c>
      <c r="CQ90" s="51">
        <f t="shared" si="226"/>
        <v>0</v>
      </c>
      <c r="CR90" s="51"/>
      <c r="CS90" s="51"/>
      <c r="CT90" s="51"/>
      <c r="CU90" s="51"/>
      <c r="CV90" s="51"/>
      <c r="CW90" s="51"/>
      <c r="CX90" s="51"/>
      <c r="CY90" s="51"/>
      <c r="CZ90" s="51"/>
      <c r="DA90" s="51"/>
      <c r="DB90" s="51"/>
      <c r="DC90" s="51"/>
      <c r="DD90" s="46">
        <f t="shared" si="228"/>
        <v>0</v>
      </c>
      <c r="DE90" s="46">
        <f t="shared" si="229"/>
        <v>0</v>
      </c>
      <c r="DF90" s="41">
        <f t="array" ref="DF90">CM90</f>
        <v>0</v>
      </c>
      <c r="DG90" s="41">
        <f t="array" ref="DG90">DF90</f>
        <v>0</v>
      </c>
      <c r="DH90" s="41">
        <f t="array" ref="DH90">DG90</f>
        <v>0</v>
      </c>
      <c r="DI90" s="41">
        <f t="array" ref="DI90">DH90</f>
        <v>0</v>
      </c>
      <c r="DJ90" s="41"/>
      <c r="DK90" s="41"/>
      <c r="DL90" s="41"/>
      <c r="DM90" s="41"/>
      <c r="DN90" s="41"/>
      <c r="DO90" s="41"/>
      <c r="DP90" s="41"/>
    </row>
    <row r="91" spans="1:122" ht="15" hidden="1" customHeight="1" x14ac:dyDescent="0.25">
      <c r="A91" s="47" t="b">
        <f t="shared" ref="A91" si="299">AND($A$19,TYPE_TRANSFER_FLUID="вода и пар")</f>
        <v>0</v>
      </c>
      <c r="D91" s="1" t="s">
        <v>168</v>
      </c>
      <c r="E91" s="1">
        <v>7</v>
      </c>
      <c r="G91" s="48" t="str">
        <f>G88&amp;".3"</f>
        <v>4.4.0.2.2.3</v>
      </c>
      <c r="H91" s="59" t="s">
        <v>167</v>
      </c>
      <c r="I91" s="59"/>
      <c r="J91" s="48" t="s">
        <v>155</v>
      </c>
      <c r="K91" s="51"/>
      <c r="L91" s="51"/>
      <c r="M91" s="51"/>
      <c r="N91" s="50">
        <f t="shared" si="197"/>
        <v>0</v>
      </c>
      <c r="O91" s="50">
        <f t="shared" si="198"/>
        <v>0</v>
      </c>
      <c r="P91" s="50">
        <f t="shared" si="199"/>
        <v>0</v>
      </c>
      <c r="Q91" s="50">
        <f t="shared" si="200"/>
        <v>0</v>
      </c>
      <c r="R91" s="50">
        <f t="shared" si="201"/>
        <v>0</v>
      </c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>
        <f t="shared" si="203"/>
        <v>0</v>
      </c>
      <c r="AF91" s="51">
        <f t="shared" si="204"/>
        <v>0</v>
      </c>
      <c r="AG91" s="51">
        <f t="shared" si="205"/>
        <v>0</v>
      </c>
      <c r="AH91" s="51">
        <f t="shared" si="206"/>
        <v>0</v>
      </c>
      <c r="AI91" s="51">
        <f t="shared" si="207"/>
        <v>0</v>
      </c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0">
        <f t="shared" si="209"/>
        <v>0</v>
      </c>
      <c r="AW91" s="51"/>
      <c r="AX91" s="51"/>
      <c r="AY91" s="51"/>
      <c r="AZ91" s="51"/>
      <c r="BA91" s="50">
        <f t="shared" si="210"/>
        <v>0</v>
      </c>
      <c r="BB91" s="50">
        <f t="shared" si="211"/>
        <v>0</v>
      </c>
      <c r="BC91" s="50">
        <f t="shared" si="212"/>
        <v>0</v>
      </c>
      <c r="BD91" s="50">
        <f t="shared" si="213"/>
        <v>0</v>
      </c>
      <c r="BE91" s="50">
        <f t="shared" si="214"/>
        <v>0</v>
      </c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  <c r="BR91" s="50">
        <f t="shared" si="216"/>
        <v>0</v>
      </c>
      <c r="BS91" s="50">
        <f t="shared" si="217"/>
        <v>0</v>
      </c>
      <c r="BT91" s="50">
        <f t="shared" si="218"/>
        <v>0</v>
      </c>
      <c r="BU91" s="50">
        <f t="shared" si="219"/>
        <v>0</v>
      </c>
      <c r="BV91" s="50">
        <f t="shared" si="220"/>
        <v>0</v>
      </c>
      <c r="BW91" s="51"/>
      <c r="BX91" s="51"/>
      <c r="BY91" s="51"/>
      <c r="BZ91" s="51"/>
      <c r="CA91" s="51"/>
      <c r="CB91" s="51"/>
      <c r="CC91" s="51"/>
      <c r="CD91" s="51"/>
      <c r="CE91" s="51"/>
      <c r="CF91" s="51"/>
      <c r="CG91" s="51"/>
      <c r="CH91" s="51"/>
      <c r="CI91" s="51">
        <f t="array" ref="CI91">BR91</f>
        <v>0</v>
      </c>
      <c r="CJ91" s="51">
        <f t="array" ref="CJ91">CI91</f>
        <v>0</v>
      </c>
      <c r="CK91" s="51">
        <f t="array" ref="CK91">CJ91</f>
        <v>0</v>
      </c>
      <c r="CL91" s="51">
        <f t="array" ref="CL91">CK91</f>
        <v>0</v>
      </c>
      <c r="CM91" s="51">
        <f t="shared" si="222"/>
        <v>0</v>
      </c>
      <c r="CN91" s="51">
        <f t="shared" si="223"/>
        <v>0</v>
      </c>
      <c r="CO91" s="51">
        <f t="shared" si="224"/>
        <v>0</v>
      </c>
      <c r="CP91" s="51">
        <f t="shared" si="225"/>
        <v>0</v>
      </c>
      <c r="CQ91" s="51">
        <f t="shared" si="226"/>
        <v>0</v>
      </c>
      <c r="CR91" s="51"/>
      <c r="CS91" s="51"/>
      <c r="CT91" s="51"/>
      <c r="CU91" s="51"/>
      <c r="CV91" s="51"/>
      <c r="CW91" s="51"/>
      <c r="CX91" s="51"/>
      <c r="CY91" s="51"/>
      <c r="CZ91" s="51"/>
      <c r="DA91" s="51"/>
      <c r="DB91" s="51"/>
      <c r="DC91" s="51"/>
      <c r="DD91" s="46">
        <f t="shared" si="228"/>
        <v>0</v>
      </c>
      <c r="DE91" s="46">
        <f t="shared" si="229"/>
        <v>0</v>
      </c>
      <c r="DF91" s="41">
        <f t="array" ref="DF91">CM91</f>
        <v>0</v>
      </c>
      <c r="DG91" s="41">
        <f t="array" ref="DG91">DF91</f>
        <v>0</v>
      </c>
      <c r="DH91" s="41">
        <f t="array" ref="DH91">DG91</f>
        <v>0</v>
      </c>
      <c r="DI91" s="41">
        <f t="array" ref="DI91">DH91</f>
        <v>0</v>
      </c>
      <c r="DJ91" s="41"/>
      <c r="DK91" s="41"/>
      <c r="DL91" s="41"/>
      <c r="DM91" s="41"/>
      <c r="DN91" s="41"/>
      <c r="DO91" s="41"/>
      <c r="DP91" s="41"/>
    </row>
    <row r="92" spans="1:122" ht="15" hidden="1" customHeight="1" x14ac:dyDescent="0.25">
      <c r="A92" s="47" t="b">
        <f t="shared" ref="A92" si="300">AND($A$19,TYPE_TRANSFER_FLUID="вода и пар")</f>
        <v>0</v>
      </c>
      <c r="D92" s="1" t="s">
        <v>173</v>
      </c>
      <c r="E92" s="1">
        <v>8</v>
      </c>
      <c r="G92" s="48" t="str">
        <f>G88&amp;".4"</f>
        <v>4.4.0.2.2.4</v>
      </c>
      <c r="H92" s="59" t="s">
        <v>169</v>
      </c>
      <c r="I92" s="59"/>
      <c r="J92" s="48" t="s">
        <v>155</v>
      </c>
      <c r="K92" s="51"/>
      <c r="L92" s="51"/>
      <c r="M92" s="51"/>
      <c r="N92" s="50">
        <f t="shared" si="197"/>
        <v>0</v>
      </c>
      <c r="O92" s="50">
        <f t="shared" si="198"/>
        <v>0</v>
      </c>
      <c r="P92" s="50">
        <f t="shared" si="199"/>
        <v>0</v>
      </c>
      <c r="Q92" s="50">
        <f t="shared" si="200"/>
        <v>0</v>
      </c>
      <c r="R92" s="50">
        <f t="shared" si="201"/>
        <v>0</v>
      </c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>
        <f t="shared" si="203"/>
        <v>0</v>
      </c>
      <c r="AF92" s="51">
        <f t="shared" si="204"/>
        <v>0</v>
      </c>
      <c r="AG92" s="51">
        <f t="shared" si="205"/>
        <v>0</v>
      </c>
      <c r="AH92" s="51">
        <f t="shared" si="206"/>
        <v>0</v>
      </c>
      <c r="AI92" s="51">
        <f t="shared" si="207"/>
        <v>0</v>
      </c>
      <c r="AJ92" s="51"/>
      <c r="AK92" s="51"/>
      <c r="AL92" s="51"/>
      <c r="AM92" s="51"/>
      <c r="AN92" s="51"/>
      <c r="AO92" s="51"/>
      <c r="AP92" s="51"/>
      <c r="AQ92" s="51"/>
      <c r="AR92" s="51"/>
      <c r="AS92" s="51"/>
      <c r="AT92" s="51"/>
      <c r="AU92" s="51"/>
      <c r="AV92" s="50">
        <f t="shared" si="209"/>
        <v>0</v>
      </c>
      <c r="AW92" s="51"/>
      <c r="AX92" s="51"/>
      <c r="AY92" s="51"/>
      <c r="AZ92" s="51"/>
      <c r="BA92" s="50">
        <f t="shared" si="210"/>
        <v>0</v>
      </c>
      <c r="BB92" s="50">
        <f t="shared" si="211"/>
        <v>0</v>
      </c>
      <c r="BC92" s="50">
        <f t="shared" si="212"/>
        <v>0</v>
      </c>
      <c r="BD92" s="50">
        <f t="shared" si="213"/>
        <v>0</v>
      </c>
      <c r="BE92" s="50">
        <f t="shared" si="214"/>
        <v>0</v>
      </c>
      <c r="BF92" s="51"/>
      <c r="BG92" s="51"/>
      <c r="BH92" s="51"/>
      <c r="BI92" s="51"/>
      <c r="BJ92" s="51"/>
      <c r="BK92" s="51"/>
      <c r="BL92" s="51"/>
      <c r="BM92" s="51"/>
      <c r="BN92" s="51"/>
      <c r="BO92" s="51"/>
      <c r="BP92" s="51"/>
      <c r="BQ92" s="51"/>
      <c r="BR92" s="50">
        <f t="shared" si="216"/>
        <v>0</v>
      </c>
      <c r="BS92" s="50">
        <f t="shared" si="217"/>
        <v>0</v>
      </c>
      <c r="BT92" s="50">
        <f t="shared" si="218"/>
        <v>0</v>
      </c>
      <c r="BU92" s="50">
        <f t="shared" si="219"/>
        <v>0</v>
      </c>
      <c r="BV92" s="50">
        <f t="shared" si="220"/>
        <v>0</v>
      </c>
      <c r="BW92" s="51"/>
      <c r="BX92" s="51"/>
      <c r="BY92" s="51"/>
      <c r="BZ92" s="51"/>
      <c r="CA92" s="51"/>
      <c r="CB92" s="51"/>
      <c r="CC92" s="51"/>
      <c r="CD92" s="51"/>
      <c r="CE92" s="51"/>
      <c r="CF92" s="51"/>
      <c r="CG92" s="51"/>
      <c r="CH92" s="51"/>
      <c r="CI92" s="51">
        <f t="array" ref="CI92">BR92</f>
        <v>0</v>
      </c>
      <c r="CJ92" s="51">
        <f t="array" ref="CJ92">CI92</f>
        <v>0</v>
      </c>
      <c r="CK92" s="51">
        <f t="array" ref="CK92">CJ92</f>
        <v>0</v>
      </c>
      <c r="CL92" s="51">
        <f t="array" ref="CL92">CK92</f>
        <v>0</v>
      </c>
      <c r="CM92" s="51">
        <f t="shared" si="222"/>
        <v>0</v>
      </c>
      <c r="CN92" s="51">
        <f t="shared" si="223"/>
        <v>0</v>
      </c>
      <c r="CO92" s="51">
        <f t="shared" si="224"/>
        <v>0</v>
      </c>
      <c r="CP92" s="51">
        <f t="shared" si="225"/>
        <v>0</v>
      </c>
      <c r="CQ92" s="51">
        <f t="shared" si="226"/>
        <v>0</v>
      </c>
      <c r="CR92" s="51"/>
      <c r="CS92" s="51"/>
      <c r="CT92" s="51"/>
      <c r="CU92" s="51"/>
      <c r="CV92" s="51"/>
      <c r="CW92" s="51"/>
      <c r="CX92" s="51"/>
      <c r="CY92" s="51"/>
      <c r="CZ92" s="51"/>
      <c r="DA92" s="51"/>
      <c r="DB92" s="51"/>
      <c r="DC92" s="51"/>
      <c r="DD92" s="46">
        <f t="shared" si="228"/>
        <v>0</v>
      </c>
      <c r="DE92" s="46">
        <f t="shared" si="229"/>
        <v>0</v>
      </c>
      <c r="DF92" s="41">
        <f t="array" ref="DF92">CM92</f>
        <v>0</v>
      </c>
      <c r="DG92" s="41">
        <f t="array" ref="DG92">DF92</f>
        <v>0</v>
      </c>
      <c r="DH92" s="41">
        <f t="array" ref="DH92">DG92</f>
        <v>0</v>
      </c>
      <c r="DI92" s="41">
        <f t="array" ref="DI92">DH92</f>
        <v>0</v>
      </c>
      <c r="DJ92" s="41"/>
      <c r="DK92" s="41"/>
      <c r="DL92" s="41"/>
      <c r="DM92" s="41"/>
      <c r="DN92" s="41"/>
      <c r="DO92" s="41"/>
      <c r="DP92" s="41"/>
    </row>
    <row r="93" spans="1:122" s="34" customFormat="1" ht="15" customHeight="1" x14ac:dyDescent="0.2">
      <c r="A93" s="8"/>
      <c r="B93" s="8"/>
      <c r="C93" s="8"/>
      <c r="D93" s="8"/>
      <c r="E93" s="8"/>
      <c r="G93" s="35" t="s">
        <v>187</v>
      </c>
      <c r="H93" s="43" t="str">
        <f>IF(TEH_PROCESS="Передача","Принято в сеть, в т.ч.:","Покупная энергия, в т.ч.:")</f>
        <v>Покупная энергия, в т.ч.:</v>
      </c>
      <c r="I93" s="44"/>
      <c r="J93" s="38" t="s">
        <v>155</v>
      </c>
      <c r="K93" s="45">
        <f>K94+K103</f>
        <v>0</v>
      </c>
      <c r="L93" s="45">
        <f>L94+L103</f>
        <v>0</v>
      </c>
      <c r="M93" s="45">
        <f>M94+M103</f>
        <v>0</v>
      </c>
      <c r="N93" s="45">
        <f t="shared" si="197"/>
        <v>22075.517</v>
      </c>
      <c r="O93" s="45">
        <f t="shared" si="198"/>
        <v>12535.127999999999</v>
      </c>
      <c r="P93" s="45">
        <f t="shared" si="199"/>
        <v>1714.345</v>
      </c>
      <c r="Q93" s="45">
        <f t="shared" si="200"/>
        <v>0</v>
      </c>
      <c r="R93" s="45">
        <f t="shared" si="201"/>
        <v>7826.0439999999999</v>
      </c>
      <c r="S93" s="45">
        <f t="shared" ref="S93:AD93" si="301">S94+S103</f>
        <v>5229.5129999999999</v>
      </c>
      <c r="T93" s="45">
        <f t="shared" si="301"/>
        <v>4071.232</v>
      </c>
      <c r="U93" s="45">
        <f t="shared" si="301"/>
        <v>3234.3829999999998</v>
      </c>
      <c r="V93" s="45">
        <f t="shared" si="301"/>
        <v>1714.345</v>
      </c>
      <c r="W93" s="45">
        <f t="shared" si="301"/>
        <v>0</v>
      </c>
      <c r="X93" s="45">
        <f t="shared" si="301"/>
        <v>0</v>
      </c>
      <c r="Y93" s="45">
        <f t="shared" si="301"/>
        <v>0</v>
      </c>
      <c r="Z93" s="45">
        <f t="shared" si="301"/>
        <v>0</v>
      </c>
      <c r="AA93" s="45">
        <f t="shared" si="301"/>
        <v>0</v>
      </c>
      <c r="AB93" s="45">
        <f t="shared" si="301"/>
        <v>1341.191</v>
      </c>
      <c r="AC93" s="45">
        <f t="shared" si="301"/>
        <v>2982.393</v>
      </c>
      <c r="AD93" s="45">
        <f t="shared" si="301"/>
        <v>3502.46</v>
      </c>
      <c r="AE93" s="74">
        <f t="shared" si="203"/>
        <v>0</v>
      </c>
      <c r="AF93" s="74">
        <f t="shared" si="204"/>
        <v>0</v>
      </c>
      <c r="AG93" s="74">
        <f t="shared" si="205"/>
        <v>0</v>
      </c>
      <c r="AH93" s="74">
        <f t="shared" si="206"/>
        <v>0</v>
      </c>
      <c r="AI93" s="74">
        <f t="shared" si="207"/>
        <v>0</v>
      </c>
      <c r="AJ93" s="74">
        <f t="shared" ref="AJ93:AU93" si="302">AJ94+AJ103</f>
        <v>0</v>
      </c>
      <c r="AK93" s="74">
        <f t="shared" si="302"/>
        <v>0</v>
      </c>
      <c r="AL93" s="74">
        <f t="shared" si="302"/>
        <v>0</v>
      </c>
      <c r="AM93" s="74">
        <f t="shared" si="302"/>
        <v>0</v>
      </c>
      <c r="AN93" s="74">
        <f t="shared" si="302"/>
        <v>0</v>
      </c>
      <c r="AO93" s="74">
        <f t="shared" si="302"/>
        <v>0</v>
      </c>
      <c r="AP93" s="74">
        <f t="shared" si="302"/>
        <v>0</v>
      </c>
      <c r="AQ93" s="74">
        <f t="shared" si="302"/>
        <v>0</v>
      </c>
      <c r="AR93" s="74">
        <f t="shared" si="302"/>
        <v>0</v>
      </c>
      <c r="AS93" s="74">
        <f t="shared" si="302"/>
        <v>0</v>
      </c>
      <c r="AT93" s="74">
        <f t="shared" si="302"/>
        <v>0</v>
      </c>
      <c r="AU93" s="74">
        <f t="shared" si="302"/>
        <v>0</v>
      </c>
      <c r="AV93" s="45">
        <f t="shared" si="209"/>
        <v>27216.449999999997</v>
      </c>
      <c r="AW93" s="45">
        <f>AW94+AW103</f>
        <v>14833.14</v>
      </c>
      <c r="AX93" s="45">
        <f>AX94+AX103</f>
        <v>2000</v>
      </c>
      <c r="AY93" s="45">
        <f>AY94+AY103</f>
        <v>0</v>
      </c>
      <c r="AZ93" s="45">
        <f>AZ94+AZ103</f>
        <v>10383.31</v>
      </c>
      <c r="BA93" s="45">
        <f t="shared" si="210"/>
        <v>21505.828999999998</v>
      </c>
      <c r="BB93" s="45">
        <f t="shared" si="211"/>
        <v>9005.8289999999997</v>
      </c>
      <c r="BC93" s="45">
        <f t="shared" si="212"/>
        <v>2000</v>
      </c>
      <c r="BD93" s="45">
        <f t="shared" si="213"/>
        <v>0</v>
      </c>
      <c r="BE93" s="45">
        <f t="shared" si="214"/>
        <v>10500</v>
      </c>
      <c r="BF93" s="45">
        <f t="shared" ref="BF93:BQ93" si="303">BF94+BF103</f>
        <v>2975.2379999999998</v>
      </c>
      <c r="BG93" s="45">
        <f t="shared" si="303"/>
        <v>3371.9760000000001</v>
      </c>
      <c r="BH93" s="45">
        <f t="shared" si="303"/>
        <v>2658.6149999999998</v>
      </c>
      <c r="BI93" s="45">
        <f t="shared" si="303"/>
        <v>2000</v>
      </c>
      <c r="BJ93" s="45">
        <f t="shared" si="303"/>
        <v>0</v>
      </c>
      <c r="BK93" s="45">
        <f t="shared" si="303"/>
        <v>0</v>
      </c>
      <c r="BL93" s="45">
        <f t="shared" si="303"/>
        <v>0</v>
      </c>
      <c r="BM93" s="45">
        <f t="shared" si="303"/>
        <v>0</v>
      </c>
      <c r="BN93" s="45">
        <f t="shared" si="303"/>
        <v>0</v>
      </c>
      <c r="BO93" s="45">
        <f t="shared" si="303"/>
        <v>2120</v>
      </c>
      <c r="BP93" s="45">
        <f t="shared" si="303"/>
        <v>3903</v>
      </c>
      <c r="BQ93" s="45">
        <f t="shared" si="303"/>
        <v>4477</v>
      </c>
      <c r="BR93" s="45">
        <f t="shared" si="216"/>
        <v>27500</v>
      </c>
      <c r="BS93" s="45">
        <f t="shared" si="217"/>
        <v>15000</v>
      </c>
      <c r="BT93" s="45">
        <f t="shared" si="218"/>
        <v>2000</v>
      </c>
      <c r="BU93" s="45">
        <f t="shared" si="219"/>
        <v>0</v>
      </c>
      <c r="BV93" s="45">
        <f t="shared" si="220"/>
        <v>10500</v>
      </c>
      <c r="BW93" s="45">
        <f t="shared" ref="BW93:CH93" si="304">BW94+BW103</f>
        <v>5604</v>
      </c>
      <c r="BX93" s="45">
        <f t="shared" si="304"/>
        <v>5207</v>
      </c>
      <c r="BY93" s="45">
        <f t="shared" si="304"/>
        <v>4189</v>
      </c>
      <c r="BZ93" s="45">
        <f t="shared" si="304"/>
        <v>2000</v>
      </c>
      <c r="CA93" s="45">
        <f t="shared" si="304"/>
        <v>0</v>
      </c>
      <c r="CB93" s="45">
        <f t="shared" si="304"/>
        <v>0</v>
      </c>
      <c r="CC93" s="45">
        <f t="shared" si="304"/>
        <v>0</v>
      </c>
      <c r="CD93" s="45">
        <f t="shared" si="304"/>
        <v>0</v>
      </c>
      <c r="CE93" s="45">
        <f t="shared" si="304"/>
        <v>0</v>
      </c>
      <c r="CF93" s="45">
        <f t="shared" si="304"/>
        <v>2120</v>
      </c>
      <c r="CG93" s="45">
        <f t="shared" si="304"/>
        <v>3903</v>
      </c>
      <c r="CH93" s="45">
        <f t="shared" si="304"/>
        <v>4477</v>
      </c>
      <c r="CI93" s="45">
        <f t="array" ref="CI93">BR93</f>
        <v>27500</v>
      </c>
      <c r="CJ93" s="45">
        <f t="array" ref="CJ93">CI93</f>
        <v>27500</v>
      </c>
      <c r="CK93" s="45">
        <f t="array" ref="CK93">CJ93</f>
        <v>27500</v>
      </c>
      <c r="CL93" s="45">
        <f t="array" ref="CL93">CK93</f>
        <v>27500</v>
      </c>
      <c r="CM93" s="74">
        <f t="shared" si="222"/>
        <v>0</v>
      </c>
      <c r="CN93" s="74">
        <f t="shared" si="223"/>
        <v>0</v>
      </c>
      <c r="CO93" s="74">
        <f t="shared" si="224"/>
        <v>0</v>
      </c>
      <c r="CP93" s="74">
        <f t="shared" si="225"/>
        <v>0</v>
      </c>
      <c r="CQ93" s="74">
        <f t="shared" si="226"/>
        <v>0</v>
      </c>
      <c r="CR93" s="74">
        <f t="shared" ref="CR93:DC93" si="305">CR94+CR103</f>
        <v>0</v>
      </c>
      <c r="CS93" s="74">
        <f t="shared" si="305"/>
        <v>0</v>
      </c>
      <c r="CT93" s="74">
        <f t="shared" si="305"/>
        <v>0</v>
      </c>
      <c r="CU93" s="74">
        <f t="shared" si="305"/>
        <v>0</v>
      </c>
      <c r="CV93" s="74">
        <f t="shared" si="305"/>
        <v>0</v>
      </c>
      <c r="CW93" s="74">
        <f t="shared" si="305"/>
        <v>0</v>
      </c>
      <c r="CX93" s="74">
        <f t="shared" si="305"/>
        <v>0</v>
      </c>
      <c r="CY93" s="74">
        <f t="shared" si="305"/>
        <v>0</v>
      </c>
      <c r="CZ93" s="74">
        <f t="shared" si="305"/>
        <v>0</v>
      </c>
      <c r="DA93" s="74">
        <f t="shared" si="305"/>
        <v>0</v>
      </c>
      <c r="DB93" s="74">
        <f t="shared" si="305"/>
        <v>0</v>
      </c>
      <c r="DC93" s="74">
        <f t="shared" si="305"/>
        <v>0</v>
      </c>
      <c r="DD93" s="75">
        <f t="shared" si="228"/>
        <v>0</v>
      </c>
      <c r="DE93" s="75">
        <f t="shared" si="229"/>
        <v>-27500</v>
      </c>
      <c r="DF93" s="74">
        <f t="array" ref="DF93">CM93</f>
        <v>0</v>
      </c>
      <c r="DG93" s="74">
        <f t="array" ref="DG93">DF93</f>
        <v>0</v>
      </c>
      <c r="DH93" s="74">
        <f t="array" ref="DH93">DG93</f>
        <v>0</v>
      </c>
      <c r="DI93" s="74">
        <f t="array" ref="DI93">DH93</f>
        <v>0</v>
      </c>
      <c r="DJ93" s="74"/>
      <c r="DK93" s="74"/>
      <c r="DL93" s="74"/>
      <c r="DM93" s="74"/>
      <c r="DN93" s="74"/>
      <c r="DO93" s="74"/>
      <c r="DP93" s="74"/>
      <c r="DR93" s="42"/>
    </row>
    <row r="94" spans="1:122" s="34" customFormat="1" ht="15" customHeight="1" x14ac:dyDescent="0.2">
      <c r="A94" s="8"/>
      <c r="B94" s="8"/>
      <c r="C94" s="8"/>
      <c r="D94" s="8"/>
      <c r="E94" s="8"/>
      <c r="G94" s="54" t="s">
        <v>72</v>
      </c>
      <c r="H94" s="55" t="s">
        <v>188</v>
      </c>
      <c r="I94" s="49"/>
      <c r="J94" s="38" t="s">
        <v>155</v>
      </c>
      <c r="K94" s="76">
        <f>K95+K99</f>
        <v>0</v>
      </c>
      <c r="L94" s="76">
        <f>L95+L99</f>
        <v>0</v>
      </c>
      <c r="M94" s="76">
        <f>M95+M99</f>
        <v>0</v>
      </c>
      <c r="N94" s="45">
        <f t="shared" si="197"/>
        <v>0</v>
      </c>
      <c r="O94" s="45">
        <f t="shared" si="198"/>
        <v>0</v>
      </c>
      <c r="P94" s="45">
        <f t="shared" si="199"/>
        <v>0</v>
      </c>
      <c r="Q94" s="45">
        <f t="shared" si="200"/>
        <v>0</v>
      </c>
      <c r="R94" s="45">
        <f t="shared" si="201"/>
        <v>0</v>
      </c>
      <c r="S94" s="76">
        <f t="shared" ref="S94:AD94" si="306">S95+S99</f>
        <v>0</v>
      </c>
      <c r="T94" s="76">
        <f t="shared" si="306"/>
        <v>0</v>
      </c>
      <c r="U94" s="76">
        <f t="shared" si="306"/>
        <v>0</v>
      </c>
      <c r="V94" s="76">
        <f t="shared" si="306"/>
        <v>0</v>
      </c>
      <c r="W94" s="76">
        <f t="shared" si="306"/>
        <v>0</v>
      </c>
      <c r="X94" s="76">
        <f t="shared" si="306"/>
        <v>0</v>
      </c>
      <c r="Y94" s="76">
        <f t="shared" si="306"/>
        <v>0</v>
      </c>
      <c r="Z94" s="76">
        <f t="shared" si="306"/>
        <v>0</v>
      </c>
      <c r="AA94" s="76">
        <f t="shared" si="306"/>
        <v>0</v>
      </c>
      <c r="AB94" s="76">
        <f t="shared" si="306"/>
        <v>0</v>
      </c>
      <c r="AC94" s="76">
        <f t="shared" si="306"/>
        <v>0</v>
      </c>
      <c r="AD94" s="76">
        <f t="shared" si="306"/>
        <v>0</v>
      </c>
      <c r="AE94" s="74">
        <f t="shared" si="203"/>
        <v>0</v>
      </c>
      <c r="AF94" s="74">
        <f t="shared" si="204"/>
        <v>0</v>
      </c>
      <c r="AG94" s="74">
        <f t="shared" si="205"/>
        <v>0</v>
      </c>
      <c r="AH94" s="74">
        <f t="shared" si="206"/>
        <v>0</v>
      </c>
      <c r="AI94" s="74">
        <f t="shared" si="207"/>
        <v>0</v>
      </c>
      <c r="AJ94" s="77">
        <f t="shared" ref="AJ94:AU94" si="307">AJ95+AJ99</f>
        <v>0</v>
      </c>
      <c r="AK94" s="77">
        <f t="shared" si="307"/>
        <v>0</v>
      </c>
      <c r="AL94" s="77">
        <f t="shared" si="307"/>
        <v>0</v>
      </c>
      <c r="AM94" s="77">
        <f t="shared" si="307"/>
        <v>0</v>
      </c>
      <c r="AN94" s="77">
        <f t="shared" si="307"/>
        <v>0</v>
      </c>
      <c r="AO94" s="77">
        <f t="shared" si="307"/>
        <v>0</v>
      </c>
      <c r="AP94" s="77">
        <f t="shared" si="307"/>
        <v>0</v>
      </c>
      <c r="AQ94" s="77">
        <f t="shared" si="307"/>
        <v>0</v>
      </c>
      <c r="AR94" s="77">
        <f t="shared" si="307"/>
        <v>0</v>
      </c>
      <c r="AS94" s="77">
        <f t="shared" si="307"/>
        <v>0</v>
      </c>
      <c r="AT94" s="77">
        <f t="shared" si="307"/>
        <v>0</v>
      </c>
      <c r="AU94" s="77">
        <f t="shared" si="307"/>
        <v>0</v>
      </c>
      <c r="AV94" s="45">
        <f t="shared" si="209"/>
        <v>0</v>
      </c>
      <c r="AW94" s="76">
        <f>AW95+AW99</f>
        <v>0</v>
      </c>
      <c r="AX94" s="76">
        <f>AX95+AX99</f>
        <v>0</v>
      </c>
      <c r="AY94" s="76">
        <f>AY95+AY99</f>
        <v>0</v>
      </c>
      <c r="AZ94" s="76">
        <f>AZ95+AZ99</f>
        <v>0</v>
      </c>
      <c r="BA94" s="45">
        <f t="shared" si="210"/>
        <v>0</v>
      </c>
      <c r="BB94" s="45">
        <f t="shared" si="211"/>
        <v>0</v>
      </c>
      <c r="BC94" s="45">
        <f t="shared" si="212"/>
        <v>0</v>
      </c>
      <c r="BD94" s="45">
        <f t="shared" si="213"/>
        <v>0</v>
      </c>
      <c r="BE94" s="45">
        <f t="shared" si="214"/>
        <v>0</v>
      </c>
      <c r="BF94" s="76">
        <f t="shared" ref="BF94:BQ94" si="308">BF95+BF99</f>
        <v>0</v>
      </c>
      <c r="BG94" s="76">
        <f t="shared" si="308"/>
        <v>0</v>
      </c>
      <c r="BH94" s="76">
        <f t="shared" si="308"/>
        <v>0</v>
      </c>
      <c r="BI94" s="76">
        <f t="shared" si="308"/>
        <v>0</v>
      </c>
      <c r="BJ94" s="76">
        <f t="shared" si="308"/>
        <v>0</v>
      </c>
      <c r="BK94" s="76">
        <f t="shared" si="308"/>
        <v>0</v>
      </c>
      <c r="BL94" s="76">
        <f t="shared" si="308"/>
        <v>0</v>
      </c>
      <c r="BM94" s="76">
        <f t="shared" si="308"/>
        <v>0</v>
      </c>
      <c r="BN94" s="76">
        <f t="shared" si="308"/>
        <v>0</v>
      </c>
      <c r="BO94" s="76">
        <f t="shared" si="308"/>
        <v>0</v>
      </c>
      <c r="BP94" s="76">
        <f t="shared" si="308"/>
        <v>0</v>
      </c>
      <c r="BQ94" s="76">
        <f t="shared" si="308"/>
        <v>0</v>
      </c>
      <c r="BR94" s="45">
        <f t="shared" si="216"/>
        <v>0</v>
      </c>
      <c r="BS94" s="45">
        <f t="shared" si="217"/>
        <v>0</v>
      </c>
      <c r="BT94" s="45">
        <f t="shared" si="218"/>
        <v>0</v>
      </c>
      <c r="BU94" s="45">
        <f t="shared" si="219"/>
        <v>0</v>
      </c>
      <c r="BV94" s="45">
        <f t="shared" si="220"/>
        <v>0</v>
      </c>
      <c r="BW94" s="76">
        <f t="shared" ref="BW94:CH94" si="309">BW95+BW99</f>
        <v>0</v>
      </c>
      <c r="BX94" s="76">
        <f t="shared" si="309"/>
        <v>0</v>
      </c>
      <c r="BY94" s="76">
        <f t="shared" si="309"/>
        <v>0</v>
      </c>
      <c r="BZ94" s="76">
        <f t="shared" si="309"/>
        <v>0</v>
      </c>
      <c r="CA94" s="76">
        <f t="shared" si="309"/>
        <v>0</v>
      </c>
      <c r="CB94" s="76">
        <f t="shared" si="309"/>
        <v>0</v>
      </c>
      <c r="CC94" s="76">
        <f t="shared" si="309"/>
        <v>0</v>
      </c>
      <c r="CD94" s="76">
        <f t="shared" si="309"/>
        <v>0</v>
      </c>
      <c r="CE94" s="76">
        <f t="shared" si="309"/>
        <v>0</v>
      </c>
      <c r="CF94" s="76">
        <f t="shared" si="309"/>
        <v>0</v>
      </c>
      <c r="CG94" s="76">
        <f t="shared" si="309"/>
        <v>0</v>
      </c>
      <c r="CH94" s="76">
        <f t="shared" si="309"/>
        <v>0</v>
      </c>
      <c r="CI94" s="45">
        <f t="array" ref="CI94">BR94</f>
        <v>0</v>
      </c>
      <c r="CJ94" s="45">
        <f t="array" ref="CJ94">CI94</f>
        <v>0</v>
      </c>
      <c r="CK94" s="45">
        <f t="array" ref="CK94">CJ94</f>
        <v>0</v>
      </c>
      <c r="CL94" s="45">
        <f t="array" ref="CL94">CK94</f>
        <v>0</v>
      </c>
      <c r="CM94" s="77">
        <f t="shared" si="222"/>
        <v>0</v>
      </c>
      <c r="CN94" s="77">
        <f t="shared" si="223"/>
        <v>0</v>
      </c>
      <c r="CO94" s="77">
        <f t="shared" si="224"/>
        <v>0</v>
      </c>
      <c r="CP94" s="77">
        <f t="shared" si="225"/>
        <v>0</v>
      </c>
      <c r="CQ94" s="77">
        <f t="shared" si="226"/>
        <v>0</v>
      </c>
      <c r="CR94" s="77">
        <f t="shared" ref="CR94:DC94" si="310">CR95+CR99</f>
        <v>0</v>
      </c>
      <c r="CS94" s="77">
        <f t="shared" si="310"/>
        <v>0</v>
      </c>
      <c r="CT94" s="77">
        <f t="shared" si="310"/>
        <v>0</v>
      </c>
      <c r="CU94" s="77">
        <f t="shared" si="310"/>
        <v>0</v>
      </c>
      <c r="CV94" s="77">
        <f t="shared" si="310"/>
        <v>0</v>
      </c>
      <c r="CW94" s="77">
        <f t="shared" si="310"/>
        <v>0</v>
      </c>
      <c r="CX94" s="77">
        <f t="shared" si="310"/>
        <v>0</v>
      </c>
      <c r="CY94" s="77">
        <f t="shared" si="310"/>
        <v>0</v>
      </c>
      <c r="CZ94" s="77">
        <f t="shared" si="310"/>
        <v>0</v>
      </c>
      <c r="DA94" s="77">
        <f t="shared" si="310"/>
        <v>0</v>
      </c>
      <c r="DB94" s="77">
        <f t="shared" si="310"/>
        <v>0</v>
      </c>
      <c r="DC94" s="77">
        <f t="shared" si="310"/>
        <v>0</v>
      </c>
      <c r="DD94" s="75">
        <f t="shared" si="228"/>
        <v>0</v>
      </c>
      <c r="DE94" s="75">
        <f t="shared" si="229"/>
        <v>0</v>
      </c>
      <c r="DF94" s="74">
        <f t="array" ref="DF94">CM94</f>
        <v>0</v>
      </c>
      <c r="DG94" s="74">
        <f t="array" ref="DG94">DF94</f>
        <v>0</v>
      </c>
      <c r="DH94" s="74">
        <f t="array" ref="DH94">DG94</f>
        <v>0</v>
      </c>
      <c r="DI94" s="74">
        <f t="array" ref="DI94">DH94</f>
        <v>0</v>
      </c>
      <c r="DJ94" s="74"/>
      <c r="DK94" s="74"/>
      <c r="DL94" s="74"/>
      <c r="DM94" s="74"/>
      <c r="DN94" s="74"/>
      <c r="DO94" s="74"/>
      <c r="DP94" s="74"/>
      <c r="DR94" s="42"/>
    </row>
    <row r="95" spans="1:122" s="34" customFormat="1" ht="15" customHeight="1" x14ac:dyDescent="0.2">
      <c r="A95" s="8"/>
      <c r="B95" s="8"/>
      <c r="C95" s="8"/>
      <c r="D95" s="8"/>
      <c r="E95" s="8"/>
      <c r="G95" s="56" t="s">
        <v>189</v>
      </c>
      <c r="H95" s="57" t="s">
        <v>190</v>
      </c>
      <c r="I95" s="57"/>
      <c r="J95" s="38" t="s">
        <v>155</v>
      </c>
      <c r="K95" s="76">
        <f>SUMIFS(K97:K98,$E97:$E98,"0")</f>
        <v>0</v>
      </c>
      <c r="L95" s="76">
        <f>SUMIFS(L97:L98,$E97:$E98,"0")</f>
        <v>0</v>
      </c>
      <c r="M95" s="76">
        <f>SUMIFS(M97:M98,$E97:$E98,"0")</f>
        <v>0</v>
      </c>
      <c r="N95" s="45">
        <f t="shared" si="197"/>
        <v>0</v>
      </c>
      <c r="O95" s="45">
        <f t="shared" si="198"/>
        <v>0</v>
      </c>
      <c r="P95" s="45">
        <f t="shared" si="199"/>
        <v>0</v>
      </c>
      <c r="Q95" s="45">
        <f t="shared" si="200"/>
        <v>0</v>
      </c>
      <c r="R95" s="45">
        <f t="shared" si="201"/>
        <v>0</v>
      </c>
      <c r="S95" s="76">
        <f t="shared" ref="S95:AD95" si="311">SUMIFS(S97:S98,$E97:$E98,"0")</f>
        <v>0</v>
      </c>
      <c r="T95" s="76">
        <f t="shared" si="311"/>
        <v>0</v>
      </c>
      <c r="U95" s="76">
        <f t="shared" si="311"/>
        <v>0</v>
      </c>
      <c r="V95" s="76">
        <f t="shared" si="311"/>
        <v>0</v>
      </c>
      <c r="W95" s="76">
        <f t="shared" si="311"/>
        <v>0</v>
      </c>
      <c r="X95" s="76">
        <f t="shared" si="311"/>
        <v>0</v>
      </c>
      <c r="Y95" s="76">
        <f t="shared" si="311"/>
        <v>0</v>
      </c>
      <c r="Z95" s="76">
        <f t="shared" si="311"/>
        <v>0</v>
      </c>
      <c r="AA95" s="76">
        <f t="shared" si="311"/>
        <v>0</v>
      </c>
      <c r="AB95" s="76">
        <f t="shared" si="311"/>
        <v>0</v>
      </c>
      <c r="AC95" s="76">
        <f t="shared" si="311"/>
        <v>0</v>
      </c>
      <c r="AD95" s="76">
        <f t="shared" si="311"/>
        <v>0</v>
      </c>
      <c r="AE95" s="74">
        <f t="shared" si="203"/>
        <v>0</v>
      </c>
      <c r="AF95" s="74">
        <f t="shared" si="204"/>
        <v>0</v>
      </c>
      <c r="AG95" s="74">
        <f t="shared" si="205"/>
        <v>0</v>
      </c>
      <c r="AH95" s="74">
        <f t="shared" si="206"/>
        <v>0</v>
      </c>
      <c r="AI95" s="74">
        <f t="shared" si="207"/>
        <v>0</v>
      </c>
      <c r="AJ95" s="77">
        <f t="shared" ref="AJ95:AU95" si="312">SUMIFS(AJ97:AJ98,$E97:$E98,"0")</f>
        <v>0</v>
      </c>
      <c r="AK95" s="77">
        <f t="shared" si="312"/>
        <v>0</v>
      </c>
      <c r="AL95" s="77">
        <f t="shared" si="312"/>
        <v>0</v>
      </c>
      <c r="AM95" s="77">
        <f t="shared" si="312"/>
        <v>0</v>
      </c>
      <c r="AN95" s="77">
        <f t="shared" si="312"/>
        <v>0</v>
      </c>
      <c r="AO95" s="77">
        <f t="shared" si="312"/>
        <v>0</v>
      </c>
      <c r="AP95" s="77">
        <f t="shared" si="312"/>
        <v>0</v>
      </c>
      <c r="AQ95" s="77">
        <f t="shared" si="312"/>
        <v>0</v>
      </c>
      <c r="AR95" s="77">
        <f t="shared" si="312"/>
        <v>0</v>
      </c>
      <c r="AS95" s="77">
        <f t="shared" si="312"/>
        <v>0</v>
      </c>
      <c r="AT95" s="77">
        <f t="shared" si="312"/>
        <v>0</v>
      </c>
      <c r="AU95" s="77">
        <f t="shared" si="312"/>
        <v>0</v>
      </c>
      <c r="AV95" s="45">
        <f t="shared" si="209"/>
        <v>0</v>
      </c>
      <c r="AW95" s="76">
        <f>SUMIFS(AW97:AW98,$E97:$E98,"0")</f>
        <v>0</v>
      </c>
      <c r="AX95" s="76">
        <f>SUMIFS(AX97:AX98,$E97:$E98,"0")</f>
        <v>0</v>
      </c>
      <c r="AY95" s="76">
        <f>SUMIFS(AY97:AY98,$E97:$E98,"0")</f>
        <v>0</v>
      </c>
      <c r="AZ95" s="76">
        <f>SUMIFS(AZ97:AZ98,$E97:$E98,"0")</f>
        <v>0</v>
      </c>
      <c r="BA95" s="45">
        <f t="shared" si="210"/>
        <v>0</v>
      </c>
      <c r="BB95" s="45">
        <f t="shared" si="211"/>
        <v>0</v>
      </c>
      <c r="BC95" s="45">
        <f t="shared" si="212"/>
        <v>0</v>
      </c>
      <c r="BD95" s="45">
        <f t="shared" si="213"/>
        <v>0</v>
      </c>
      <c r="BE95" s="45">
        <f t="shared" si="214"/>
        <v>0</v>
      </c>
      <c r="BF95" s="76">
        <f t="shared" ref="BF95:BQ95" si="313">SUMIFS(BF97:BF98,$E97:$E98,"0")</f>
        <v>0</v>
      </c>
      <c r="BG95" s="76">
        <f t="shared" si="313"/>
        <v>0</v>
      </c>
      <c r="BH95" s="76">
        <f t="shared" si="313"/>
        <v>0</v>
      </c>
      <c r="BI95" s="76">
        <f t="shared" si="313"/>
        <v>0</v>
      </c>
      <c r="BJ95" s="76">
        <f t="shared" si="313"/>
        <v>0</v>
      </c>
      <c r="BK95" s="76">
        <f t="shared" si="313"/>
        <v>0</v>
      </c>
      <c r="BL95" s="76">
        <f t="shared" si="313"/>
        <v>0</v>
      </c>
      <c r="BM95" s="76">
        <f t="shared" si="313"/>
        <v>0</v>
      </c>
      <c r="BN95" s="76">
        <f t="shared" si="313"/>
        <v>0</v>
      </c>
      <c r="BO95" s="76">
        <f t="shared" si="313"/>
        <v>0</v>
      </c>
      <c r="BP95" s="76">
        <f t="shared" si="313"/>
        <v>0</v>
      </c>
      <c r="BQ95" s="76">
        <f t="shared" si="313"/>
        <v>0</v>
      </c>
      <c r="BR95" s="45">
        <f t="shared" si="216"/>
        <v>0</v>
      </c>
      <c r="BS95" s="45">
        <f t="shared" si="217"/>
        <v>0</v>
      </c>
      <c r="BT95" s="45">
        <f t="shared" si="218"/>
        <v>0</v>
      </c>
      <c r="BU95" s="45">
        <f t="shared" si="219"/>
        <v>0</v>
      </c>
      <c r="BV95" s="45">
        <f t="shared" si="220"/>
        <v>0</v>
      </c>
      <c r="BW95" s="76">
        <f t="shared" ref="BW95:CH95" si="314">SUMIFS(BW97:BW98,$E97:$E98,"0")</f>
        <v>0</v>
      </c>
      <c r="BX95" s="76">
        <f t="shared" si="314"/>
        <v>0</v>
      </c>
      <c r="BY95" s="76">
        <f t="shared" si="314"/>
        <v>0</v>
      </c>
      <c r="BZ95" s="76">
        <f t="shared" si="314"/>
        <v>0</v>
      </c>
      <c r="CA95" s="76">
        <f t="shared" si="314"/>
        <v>0</v>
      </c>
      <c r="CB95" s="76">
        <f t="shared" si="314"/>
        <v>0</v>
      </c>
      <c r="CC95" s="76">
        <f t="shared" si="314"/>
        <v>0</v>
      </c>
      <c r="CD95" s="76">
        <f t="shared" si="314"/>
        <v>0</v>
      </c>
      <c r="CE95" s="76">
        <f t="shared" si="314"/>
        <v>0</v>
      </c>
      <c r="CF95" s="76">
        <f t="shared" si="314"/>
        <v>0</v>
      </c>
      <c r="CG95" s="76">
        <f t="shared" si="314"/>
        <v>0</v>
      </c>
      <c r="CH95" s="76">
        <f t="shared" si="314"/>
        <v>0</v>
      </c>
      <c r="CI95" s="45">
        <f t="array" ref="CI95">BR95</f>
        <v>0</v>
      </c>
      <c r="CJ95" s="45">
        <f t="array" ref="CJ95">CI95</f>
        <v>0</v>
      </c>
      <c r="CK95" s="45">
        <f t="array" ref="CK95">CJ95</f>
        <v>0</v>
      </c>
      <c r="CL95" s="45">
        <f t="array" ref="CL95">CK95</f>
        <v>0</v>
      </c>
      <c r="CM95" s="77">
        <f t="shared" si="222"/>
        <v>0</v>
      </c>
      <c r="CN95" s="77">
        <f t="shared" si="223"/>
        <v>0</v>
      </c>
      <c r="CO95" s="77">
        <f t="shared" si="224"/>
        <v>0</v>
      </c>
      <c r="CP95" s="77">
        <f t="shared" si="225"/>
        <v>0</v>
      </c>
      <c r="CQ95" s="77">
        <f t="shared" si="226"/>
        <v>0</v>
      </c>
      <c r="CR95" s="77">
        <f t="shared" ref="CR95:DC95" si="315">SUMIFS(CR97:CR98,$E97:$E98,"0")</f>
        <v>0</v>
      </c>
      <c r="CS95" s="77">
        <f t="shared" si="315"/>
        <v>0</v>
      </c>
      <c r="CT95" s="77">
        <f t="shared" si="315"/>
        <v>0</v>
      </c>
      <c r="CU95" s="77">
        <f t="shared" si="315"/>
        <v>0</v>
      </c>
      <c r="CV95" s="77">
        <f t="shared" si="315"/>
        <v>0</v>
      </c>
      <c r="CW95" s="77">
        <f t="shared" si="315"/>
        <v>0</v>
      </c>
      <c r="CX95" s="77">
        <f t="shared" si="315"/>
        <v>0</v>
      </c>
      <c r="CY95" s="77">
        <f t="shared" si="315"/>
        <v>0</v>
      </c>
      <c r="CZ95" s="77">
        <f t="shared" si="315"/>
        <v>0</v>
      </c>
      <c r="DA95" s="77">
        <f t="shared" si="315"/>
        <v>0</v>
      </c>
      <c r="DB95" s="77">
        <f t="shared" si="315"/>
        <v>0</v>
      </c>
      <c r="DC95" s="77">
        <f t="shared" si="315"/>
        <v>0</v>
      </c>
      <c r="DD95" s="75">
        <f t="shared" si="228"/>
        <v>0</v>
      </c>
      <c r="DE95" s="75">
        <f t="shared" si="229"/>
        <v>0</v>
      </c>
      <c r="DF95" s="74">
        <f t="array" ref="DF95">CM95</f>
        <v>0</v>
      </c>
      <c r="DG95" s="74">
        <f t="array" ref="DG95">DF95</f>
        <v>0</v>
      </c>
      <c r="DH95" s="74">
        <f t="array" ref="DH95">DG95</f>
        <v>0</v>
      </c>
      <c r="DI95" s="74">
        <f t="array" ref="DI95">DH95</f>
        <v>0</v>
      </c>
      <c r="DJ95" s="74"/>
      <c r="DK95" s="74"/>
      <c r="DL95" s="74"/>
      <c r="DM95" s="74"/>
      <c r="DN95" s="74"/>
      <c r="DO95" s="74"/>
      <c r="DP95" s="74"/>
      <c r="DR95" s="42"/>
    </row>
    <row r="96" spans="1:122" s="34" customFormat="1" ht="12.75" hidden="1" customHeight="1" x14ac:dyDescent="0.2">
      <c r="A96" s="8" t="b">
        <f>FALSE</f>
        <v>0</v>
      </c>
      <c r="B96" s="8"/>
      <c r="C96" s="78"/>
      <c r="D96" s="8"/>
      <c r="E96" s="8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  <c r="BM96" s="67"/>
      <c r="BN96" s="67"/>
      <c r="BO96" s="67"/>
      <c r="BP96" s="67"/>
      <c r="BQ96" s="67"/>
      <c r="BR96" s="67"/>
      <c r="BS96" s="67"/>
      <c r="BT96" s="67"/>
      <c r="BU96" s="67"/>
      <c r="BV96" s="67"/>
      <c r="BW96" s="67"/>
      <c r="BX96" s="67"/>
      <c r="BY96" s="67"/>
      <c r="BZ96" s="67"/>
      <c r="CA96" s="67"/>
      <c r="CB96" s="67"/>
      <c r="CC96" s="67"/>
      <c r="CD96" s="67"/>
      <c r="CE96" s="67"/>
      <c r="CF96" s="67"/>
      <c r="CG96" s="67"/>
      <c r="CH96" s="67"/>
      <c r="CI96" s="67"/>
      <c r="CJ96" s="67"/>
      <c r="CK96" s="67"/>
      <c r="CL96" s="67"/>
      <c r="CM96" s="67"/>
      <c r="CN96" s="67"/>
      <c r="CO96" s="67"/>
      <c r="CP96" s="67"/>
      <c r="CQ96" s="67"/>
      <c r="CR96" s="67"/>
      <c r="CS96" s="67"/>
      <c r="CT96" s="67"/>
      <c r="CU96" s="67"/>
      <c r="CV96" s="67"/>
      <c r="CW96" s="67"/>
      <c r="CX96" s="67"/>
      <c r="CY96" s="67"/>
      <c r="CZ96" s="67"/>
      <c r="DA96" s="67"/>
      <c r="DB96" s="67"/>
      <c r="DC96" s="67"/>
      <c r="DD96" s="67"/>
      <c r="DE96" s="67"/>
      <c r="DF96" s="67"/>
      <c r="DG96" s="67"/>
      <c r="DH96" s="67"/>
      <c r="DI96" s="67"/>
      <c r="DJ96" s="67"/>
      <c r="DK96" s="67"/>
      <c r="DL96" s="67"/>
      <c r="DM96" s="67"/>
      <c r="DN96" s="67"/>
      <c r="DO96" s="67"/>
      <c r="DP96" s="67"/>
      <c r="DR96" s="42"/>
    </row>
    <row r="97" spans="1:135" s="34" customFormat="1" ht="12.75" hidden="1" customHeight="1" x14ac:dyDescent="0.2">
      <c r="A97" s="8" t="b">
        <f t="array" ref="A97">A96</f>
        <v>0</v>
      </c>
      <c r="B97" s="69" t="str">
        <f t="array" ref="B97">G95</f>
        <v>5.1.1</v>
      </c>
      <c r="D97" s="8"/>
      <c r="E97" s="8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79"/>
      <c r="AZ97" s="79"/>
      <c r="BA97" s="79"/>
      <c r="BB97" s="79"/>
      <c r="BC97" s="79"/>
      <c r="BD97" s="79"/>
      <c r="BE97" s="79"/>
      <c r="BF97" s="79"/>
      <c r="BG97" s="79"/>
      <c r="BH97" s="79"/>
      <c r="BI97" s="79"/>
      <c r="BJ97" s="79"/>
      <c r="BK97" s="79"/>
      <c r="BL97" s="79"/>
      <c r="BM97" s="79"/>
      <c r="BN97" s="79"/>
      <c r="BO97" s="79"/>
      <c r="BP97" s="79"/>
      <c r="BQ97" s="79"/>
      <c r="BR97" s="79"/>
      <c r="BS97" s="79"/>
      <c r="BT97" s="79"/>
      <c r="BU97" s="79"/>
      <c r="BV97" s="79"/>
      <c r="BW97" s="79"/>
      <c r="BX97" s="79"/>
      <c r="BY97" s="79"/>
      <c r="BZ97" s="79"/>
      <c r="CA97" s="79"/>
      <c r="CB97" s="79"/>
      <c r="CC97" s="79"/>
      <c r="CD97" s="79"/>
      <c r="CE97" s="79"/>
      <c r="CF97" s="79"/>
      <c r="CG97" s="79"/>
      <c r="CH97" s="79"/>
      <c r="CI97" s="79"/>
      <c r="CJ97" s="79"/>
      <c r="CK97" s="79"/>
      <c r="CL97" s="79"/>
      <c r="CM97" s="79"/>
      <c r="CN97" s="79"/>
      <c r="CO97" s="79"/>
      <c r="CP97" s="79"/>
      <c r="CQ97" s="79"/>
      <c r="CR97" s="79"/>
      <c r="CS97" s="79"/>
      <c r="CT97" s="79"/>
      <c r="CU97" s="79"/>
      <c r="CV97" s="79"/>
      <c r="CW97" s="79"/>
      <c r="CX97" s="79"/>
      <c r="CY97" s="79"/>
      <c r="CZ97" s="79"/>
      <c r="DA97" s="79"/>
      <c r="DB97" s="79"/>
      <c r="DC97" s="79"/>
      <c r="DD97" s="79"/>
      <c r="DE97" s="79"/>
      <c r="DF97" s="79"/>
      <c r="DG97" s="79"/>
      <c r="DH97" s="79"/>
      <c r="DI97" s="79"/>
      <c r="DJ97" s="79"/>
      <c r="DK97" s="79"/>
      <c r="DL97" s="79"/>
      <c r="DM97" s="79"/>
      <c r="DN97" s="79"/>
      <c r="DO97" s="79"/>
      <c r="DP97" s="79"/>
      <c r="DR97" s="42"/>
    </row>
    <row r="98" spans="1:135" ht="15" customHeight="1" x14ac:dyDescent="0.25">
      <c r="G98" s="70"/>
      <c r="H98" s="71" t="s">
        <v>191</v>
      </c>
      <c r="I98" s="71"/>
      <c r="J98" s="71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72"/>
      <c r="AD98" s="72"/>
      <c r="AE98" s="73"/>
      <c r="AF98" s="73"/>
      <c r="AG98" s="73"/>
      <c r="AH98" s="73"/>
      <c r="AI98" s="73"/>
      <c r="AJ98" s="72"/>
      <c r="AK98" s="72"/>
      <c r="AL98" s="72"/>
      <c r="AM98" s="72"/>
      <c r="AN98" s="72"/>
      <c r="AO98" s="72"/>
      <c r="AP98" s="72"/>
      <c r="AQ98" s="72"/>
      <c r="AR98" s="72"/>
      <c r="AS98" s="72"/>
      <c r="AT98" s="72"/>
      <c r="AU98" s="72"/>
      <c r="AV98" s="73"/>
      <c r="AW98" s="72"/>
      <c r="AX98" s="72"/>
      <c r="AY98" s="72"/>
      <c r="AZ98" s="72"/>
      <c r="BA98" s="73"/>
      <c r="BB98" s="73"/>
      <c r="BC98" s="73"/>
      <c r="BD98" s="73"/>
      <c r="BE98" s="73"/>
      <c r="BF98" s="72"/>
      <c r="BG98" s="72"/>
      <c r="BH98" s="72"/>
      <c r="BI98" s="72"/>
      <c r="BJ98" s="72"/>
      <c r="BK98" s="72"/>
      <c r="BL98" s="72"/>
      <c r="BM98" s="72"/>
      <c r="BN98" s="72"/>
      <c r="BO98" s="72"/>
      <c r="BP98" s="72"/>
      <c r="BQ98" s="72"/>
      <c r="BR98" s="73"/>
      <c r="BS98" s="73"/>
      <c r="BT98" s="73"/>
      <c r="BU98" s="73"/>
      <c r="BV98" s="73"/>
      <c r="BW98" s="72"/>
      <c r="BX98" s="72"/>
      <c r="BY98" s="72"/>
      <c r="BZ98" s="72"/>
      <c r="CA98" s="72"/>
      <c r="CB98" s="72"/>
      <c r="CC98" s="72"/>
      <c r="CD98" s="72"/>
      <c r="CE98" s="72"/>
      <c r="CF98" s="72"/>
      <c r="CG98" s="72"/>
      <c r="CH98" s="72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2"/>
      <c r="DE98" s="72"/>
      <c r="DF98" s="73"/>
      <c r="DG98" s="73"/>
      <c r="DH98" s="73"/>
      <c r="DI98" s="73"/>
      <c r="DJ98" s="72"/>
      <c r="DK98" s="72"/>
      <c r="DL98" s="72"/>
      <c r="DM98" s="72"/>
      <c r="DN98" s="72"/>
      <c r="DO98" s="72"/>
      <c r="DP98" s="72"/>
    </row>
    <row r="99" spans="1:135" s="34" customFormat="1" ht="15" customHeight="1" x14ac:dyDescent="0.2">
      <c r="A99" s="8"/>
      <c r="B99" s="1"/>
      <c r="D99" s="8"/>
      <c r="E99" s="8"/>
      <c r="G99" s="56" t="s">
        <v>192</v>
      </c>
      <c r="H99" s="57" t="s">
        <v>193</v>
      </c>
      <c r="I99" s="57"/>
      <c r="J99" s="38" t="s">
        <v>155</v>
      </c>
      <c r="K99" s="76">
        <f>SUMIFS(K101:K102,$E101:$E102,"0")</f>
        <v>0</v>
      </c>
      <c r="L99" s="76">
        <f>SUMIFS(L101:L102,$E101:$E102,"0")</f>
        <v>0</v>
      </c>
      <c r="M99" s="76">
        <f>SUMIFS(M101:M102,$E101:$E102,"0")</f>
        <v>0</v>
      </c>
      <c r="N99" s="45">
        <f>SUM(O99:R99)</f>
        <v>0</v>
      </c>
      <c r="O99" s="45">
        <f>SUM(S99:U99)</f>
        <v>0</v>
      </c>
      <c r="P99" s="45">
        <f>SUM(V99:X99)</f>
        <v>0</v>
      </c>
      <c r="Q99" s="45">
        <f>SUM(Y99:AA99)</f>
        <v>0</v>
      </c>
      <c r="R99" s="45">
        <f>SUM(AB99:AD99)</f>
        <v>0</v>
      </c>
      <c r="S99" s="76">
        <f t="shared" ref="S99:AD99" si="316">SUMIFS(S101:S102,$E101:$E102,"0")</f>
        <v>0</v>
      </c>
      <c r="T99" s="76">
        <f t="shared" si="316"/>
        <v>0</v>
      </c>
      <c r="U99" s="76">
        <f t="shared" si="316"/>
        <v>0</v>
      </c>
      <c r="V99" s="76">
        <f t="shared" si="316"/>
        <v>0</v>
      </c>
      <c r="W99" s="76">
        <f t="shared" si="316"/>
        <v>0</v>
      </c>
      <c r="X99" s="76">
        <f t="shared" si="316"/>
        <v>0</v>
      </c>
      <c r="Y99" s="76">
        <f t="shared" si="316"/>
        <v>0</v>
      </c>
      <c r="Z99" s="76">
        <f t="shared" si="316"/>
        <v>0</v>
      </c>
      <c r="AA99" s="76">
        <f t="shared" si="316"/>
        <v>0</v>
      </c>
      <c r="AB99" s="76">
        <f t="shared" si="316"/>
        <v>0</v>
      </c>
      <c r="AC99" s="76">
        <f t="shared" si="316"/>
        <v>0</v>
      </c>
      <c r="AD99" s="76">
        <f t="shared" si="316"/>
        <v>0</v>
      </c>
      <c r="AE99" s="74">
        <f>SUM(AF99:AI99)</f>
        <v>0</v>
      </c>
      <c r="AF99" s="74">
        <f>SUM(AJ99:AL99)</f>
        <v>0</v>
      </c>
      <c r="AG99" s="74">
        <f>SUM(AM99:AO99)</f>
        <v>0</v>
      </c>
      <c r="AH99" s="74">
        <f>SUM(AP99:AR99)</f>
        <v>0</v>
      </c>
      <c r="AI99" s="74">
        <f>SUM(AS99:AU99)</f>
        <v>0</v>
      </c>
      <c r="AJ99" s="77">
        <f t="shared" ref="AJ99:AU99" si="317">SUMIFS(AJ101:AJ102,$E101:$E102,"0")</f>
        <v>0</v>
      </c>
      <c r="AK99" s="77">
        <f t="shared" si="317"/>
        <v>0</v>
      </c>
      <c r="AL99" s="77">
        <f t="shared" si="317"/>
        <v>0</v>
      </c>
      <c r="AM99" s="77">
        <f t="shared" si="317"/>
        <v>0</v>
      </c>
      <c r="AN99" s="77">
        <f t="shared" si="317"/>
        <v>0</v>
      </c>
      <c r="AO99" s="77">
        <f t="shared" si="317"/>
        <v>0</v>
      </c>
      <c r="AP99" s="77">
        <f t="shared" si="317"/>
        <v>0</v>
      </c>
      <c r="AQ99" s="77">
        <f t="shared" si="317"/>
        <v>0</v>
      </c>
      <c r="AR99" s="77">
        <f t="shared" si="317"/>
        <v>0</v>
      </c>
      <c r="AS99" s="77">
        <f t="shared" si="317"/>
        <v>0</v>
      </c>
      <c r="AT99" s="77">
        <f t="shared" si="317"/>
        <v>0</v>
      </c>
      <c r="AU99" s="77">
        <f t="shared" si="317"/>
        <v>0</v>
      </c>
      <c r="AV99" s="45">
        <f>SUM(AW99:AZ99)</f>
        <v>0</v>
      </c>
      <c r="AW99" s="76">
        <f>SUMIFS(AW101:AW102,$E101:$E102,"0")</f>
        <v>0</v>
      </c>
      <c r="AX99" s="76">
        <f>SUMIFS(AX101:AX102,$E101:$E102,"0")</f>
        <v>0</v>
      </c>
      <c r="AY99" s="76">
        <f>SUMIFS(AY101:AY102,$E101:$E102,"0")</f>
        <v>0</v>
      </c>
      <c r="AZ99" s="76">
        <f>SUMIFS(AZ101:AZ102,$E101:$E102,"0")</f>
        <v>0</v>
      </c>
      <c r="BA99" s="45">
        <f>SUM(BB99:BE99)</f>
        <v>0</v>
      </c>
      <c r="BB99" s="45">
        <f>SUM(BF99:BH99)</f>
        <v>0</v>
      </c>
      <c r="BC99" s="45">
        <f>SUM(BI99:BK99)</f>
        <v>0</v>
      </c>
      <c r="BD99" s="45">
        <f>SUM(BL99:BN99)</f>
        <v>0</v>
      </c>
      <c r="BE99" s="45">
        <f>SUM(BO99:BQ99)</f>
        <v>0</v>
      </c>
      <c r="BF99" s="76">
        <f t="shared" ref="BF99:BQ99" si="318">SUMIFS(BF101:BF102,$E101:$E102,"0")</f>
        <v>0</v>
      </c>
      <c r="BG99" s="76">
        <f t="shared" si="318"/>
        <v>0</v>
      </c>
      <c r="BH99" s="76">
        <f t="shared" si="318"/>
        <v>0</v>
      </c>
      <c r="BI99" s="76">
        <f t="shared" si="318"/>
        <v>0</v>
      </c>
      <c r="BJ99" s="76">
        <f t="shared" si="318"/>
        <v>0</v>
      </c>
      <c r="BK99" s="76">
        <f t="shared" si="318"/>
        <v>0</v>
      </c>
      <c r="BL99" s="76">
        <f t="shared" si="318"/>
        <v>0</v>
      </c>
      <c r="BM99" s="76">
        <f t="shared" si="318"/>
        <v>0</v>
      </c>
      <c r="BN99" s="76">
        <f t="shared" si="318"/>
        <v>0</v>
      </c>
      <c r="BO99" s="76">
        <f t="shared" si="318"/>
        <v>0</v>
      </c>
      <c r="BP99" s="76">
        <f t="shared" si="318"/>
        <v>0</v>
      </c>
      <c r="BQ99" s="76">
        <f t="shared" si="318"/>
        <v>0</v>
      </c>
      <c r="BR99" s="45">
        <f>SUM(BS99:BV99)</f>
        <v>0</v>
      </c>
      <c r="BS99" s="45">
        <f>SUM(BW99:BY99)</f>
        <v>0</v>
      </c>
      <c r="BT99" s="45">
        <f>SUM(BZ99:CB99)</f>
        <v>0</v>
      </c>
      <c r="BU99" s="45">
        <f>SUM(CC99:CE99)</f>
        <v>0</v>
      </c>
      <c r="BV99" s="45">
        <f>SUM(CF99:CH99)</f>
        <v>0</v>
      </c>
      <c r="BW99" s="76">
        <f t="shared" ref="BW99:CH99" si="319">SUMIFS(BW101:BW102,$E101:$E102,"0")</f>
        <v>0</v>
      </c>
      <c r="BX99" s="76">
        <f t="shared" si="319"/>
        <v>0</v>
      </c>
      <c r="BY99" s="76">
        <f t="shared" si="319"/>
        <v>0</v>
      </c>
      <c r="BZ99" s="76">
        <f t="shared" si="319"/>
        <v>0</v>
      </c>
      <c r="CA99" s="76">
        <f t="shared" si="319"/>
        <v>0</v>
      </c>
      <c r="CB99" s="76">
        <f t="shared" si="319"/>
        <v>0</v>
      </c>
      <c r="CC99" s="76">
        <f t="shared" si="319"/>
        <v>0</v>
      </c>
      <c r="CD99" s="76">
        <f t="shared" si="319"/>
        <v>0</v>
      </c>
      <c r="CE99" s="76">
        <f t="shared" si="319"/>
        <v>0</v>
      </c>
      <c r="CF99" s="76">
        <f t="shared" si="319"/>
        <v>0</v>
      </c>
      <c r="CG99" s="76">
        <f t="shared" si="319"/>
        <v>0</v>
      </c>
      <c r="CH99" s="76">
        <f t="shared" si="319"/>
        <v>0</v>
      </c>
      <c r="CI99" s="45">
        <f t="array" ref="CI99">BR99</f>
        <v>0</v>
      </c>
      <c r="CJ99" s="45">
        <f t="array" ref="CJ99">CI99</f>
        <v>0</v>
      </c>
      <c r="CK99" s="45">
        <f t="array" ref="CK99">CJ99</f>
        <v>0</v>
      </c>
      <c r="CL99" s="45">
        <f t="array" ref="CL99">CK99</f>
        <v>0</v>
      </c>
      <c r="CM99" s="77">
        <f>SUM(CN99:CQ99)</f>
        <v>0</v>
      </c>
      <c r="CN99" s="77">
        <f>SUM(CR99:CT99)</f>
        <v>0</v>
      </c>
      <c r="CO99" s="77">
        <f>SUM(CU99:CW99)</f>
        <v>0</v>
      </c>
      <c r="CP99" s="77">
        <f>SUM(CX99:CZ99)</f>
        <v>0</v>
      </c>
      <c r="CQ99" s="77">
        <f>SUM(DA99:DC99)</f>
        <v>0</v>
      </c>
      <c r="CR99" s="77">
        <f t="shared" ref="CR99:DC99" si="320">SUMIFS(CR101:CR102,$E101:$E102,"0")</f>
        <v>0</v>
      </c>
      <c r="CS99" s="77">
        <f t="shared" si="320"/>
        <v>0</v>
      </c>
      <c r="CT99" s="77">
        <f t="shared" si="320"/>
        <v>0</v>
      </c>
      <c r="CU99" s="77">
        <f t="shared" si="320"/>
        <v>0</v>
      </c>
      <c r="CV99" s="77">
        <f t="shared" si="320"/>
        <v>0</v>
      </c>
      <c r="CW99" s="77">
        <f t="shared" si="320"/>
        <v>0</v>
      </c>
      <c r="CX99" s="77">
        <f t="shared" si="320"/>
        <v>0</v>
      </c>
      <c r="CY99" s="77">
        <f t="shared" si="320"/>
        <v>0</v>
      </c>
      <c r="CZ99" s="77">
        <f t="shared" si="320"/>
        <v>0</v>
      </c>
      <c r="DA99" s="77">
        <f t="shared" si="320"/>
        <v>0</v>
      </c>
      <c r="DB99" s="77">
        <f t="shared" si="320"/>
        <v>0</v>
      </c>
      <c r="DC99" s="77">
        <f t="shared" si="320"/>
        <v>0</v>
      </c>
      <c r="DD99" s="75">
        <f>IF(AV99=0,0,CM99/AV99%)</f>
        <v>0</v>
      </c>
      <c r="DE99" s="75">
        <f>CM99-BR99</f>
        <v>0</v>
      </c>
      <c r="DF99" s="74">
        <f t="array" ref="DF99">CM99</f>
        <v>0</v>
      </c>
      <c r="DG99" s="74">
        <f t="array" ref="DG99">DF99</f>
        <v>0</v>
      </c>
      <c r="DH99" s="74">
        <f t="array" ref="DH99">DG99</f>
        <v>0</v>
      </c>
      <c r="DI99" s="74">
        <f t="array" ref="DI99">DH99</f>
        <v>0</v>
      </c>
      <c r="DJ99" s="74"/>
      <c r="DK99" s="74"/>
      <c r="DL99" s="74"/>
      <c r="DM99" s="74"/>
      <c r="DN99" s="74"/>
      <c r="DO99" s="74"/>
      <c r="DP99" s="74"/>
      <c r="DR99" s="42"/>
    </row>
    <row r="100" spans="1:135" s="34" customFormat="1" ht="25.5" hidden="1" customHeight="1" x14ac:dyDescent="0.2">
      <c r="A100" s="8" t="b">
        <f>FALSE</f>
        <v>0</v>
      </c>
      <c r="B100" s="1"/>
      <c r="D100" s="8"/>
      <c r="E100" s="8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  <c r="BM100" s="67"/>
      <c r="BN100" s="67"/>
      <c r="BO100" s="67"/>
      <c r="BP100" s="67"/>
      <c r="BQ100" s="67"/>
      <c r="BR100" s="67"/>
      <c r="BS100" s="67"/>
      <c r="BT100" s="67"/>
      <c r="BU100" s="67"/>
      <c r="BV100" s="67"/>
      <c r="BW100" s="67"/>
      <c r="BX100" s="67"/>
      <c r="BY100" s="67"/>
      <c r="BZ100" s="67"/>
      <c r="CA100" s="67"/>
      <c r="CB100" s="67"/>
      <c r="CC100" s="67"/>
      <c r="CD100" s="67"/>
      <c r="CE100" s="67"/>
      <c r="CF100" s="67"/>
      <c r="CG100" s="67"/>
      <c r="CH100" s="67"/>
      <c r="CI100" s="67"/>
      <c r="CJ100" s="67"/>
      <c r="CK100" s="67"/>
      <c r="CL100" s="67"/>
      <c r="CM100" s="67"/>
      <c r="CN100" s="67"/>
      <c r="CO100" s="67"/>
      <c r="CP100" s="67"/>
      <c r="CQ100" s="67"/>
      <c r="CR100" s="67"/>
      <c r="CS100" s="67"/>
      <c r="CT100" s="67"/>
      <c r="CU100" s="67"/>
      <c r="CV100" s="67"/>
      <c r="CW100" s="67"/>
      <c r="CX100" s="67"/>
      <c r="CY100" s="67"/>
      <c r="CZ100" s="67"/>
      <c r="DA100" s="67"/>
      <c r="DB100" s="67"/>
      <c r="DC100" s="67"/>
      <c r="DD100" s="67"/>
      <c r="DE100" s="67"/>
      <c r="DF100" s="67"/>
      <c r="DG100" s="67"/>
      <c r="DH100" s="67"/>
      <c r="DI100" s="67"/>
      <c r="DJ100" s="67"/>
      <c r="DK100" s="67"/>
      <c r="DL100" s="67"/>
      <c r="DM100" s="67"/>
      <c r="DN100" s="67"/>
      <c r="DO100" s="67"/>
      <c r="DP100" s="67"/>
      <c r="DR100" s="42"/>
    </row>
    <row r="101" spans="1:135" s="34" customFormat="1" ht="19.5" hidden="1" customHeight="1" x14ac:dyDescent="0.2">
      <c r="A101" s="8" t="b">
        <f t="array" ref="A101">A100</f>
        <v>0</v>
      </c>
      <c r="B101" s="69" t="str">
        <f t="array" ref="B101">G99</f>
        <v>5.1.2</v>
      </c>
      <c r="D101" s="8"/>
      <c r="E101" s="8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R101" s="79"/>
      <c r="AS101" s="79"/>
      <c r="AT101" s="79"/>
      <c r="AU101" s="79"/>
      <c r="AV101" s="79"/>
      <c r="AW101" s="79"/>
      <c r="AX101" s="79"/>
      <c r="AY101" s="79"/>
      <c r="AZ101" s="79"/>
      <c r="BA101" s="79"/>
      <c r="BB101" s="79"/>
      <c r="BC101" s="79"/>
      <c r="BD101" s="79"/>
      <c r="BE101" s="79"/>
      <c r="BF101" s="79"/>
      <c r="BG101" s="79"/>
      <c r="BH101" s="79"/>
      <c r="BI101" s="79"/>
      <c r="BJ101" s="79"/>
      <c r="BK101" s="79"/>
      <c r="BL101" s="79"/>
      <c r="BM101" s="79"/>
      <c r="BN101" s="79"/>
      <c r="BO101" s="79"/>
      <c r="BP101" s="79"/>
      <c r="BQ101" s="79"/>
      <c r="BR101" s="79"/>
      <c r="BS101" s="79"/>
      <c r="BT101" s="79"/>
      <c r="BU101" s="79"/>
      <c r="BV101" s="79"/>
      <c r="BW101" s="79"/>
      <c r="BX101" s="79"/>
      <c r="BY101" s="79"/>
      <c r="BZ101" s="79"/>
      <c r="CA101" s="79"/>
      <c r="CB101" s="79"/>
      <c r="CC101" s="79"/>
      <c r="CD101" s="79"/>
      <c r="CE101" s="79"/>
      <c r="CF101" s="79"/>
      <c r="CG101" s="79"/>
      <c r="CH101" s="79"/>
      <c r="CI101" s="79"/>
      <c r="CJ101" s="79"/>
      <c r="CK101" s="79"/>
      <c r="CL101" s="79"/>
      <c r="CM101" s="79"/>
      <c r="CN101" s="79"/>
      <c r="CO101" s="79"/>
      <c r="CP101" s="79"/>
      <c r="CQ101" s="79"/>
      <c r="CR101" s="79"/>
      <c r="CS101" s="79"/>
      <c r="CT101" s="79"/>
      <c r="CU101" s="79"/>
      <c r="CV101" s="79"/>
      <c r="CW101" s="79"/>
      <c r="CX101" s="79"/>
      <c r="CY101" s="79"/>
      <c r="CZ101" s="79"/>
      <c r="DA101" s="79"/>
      <c r="DB101" s="79"/>
      <c r="DC101" s="79"/>
      <c r="DD101" s="79"/>
      <c r="DE101" s="79"/>
      <c r="DF101" s="79"/>
      <c r="DG101" s="79"/>
      <c r="DH101" s="79"/>
      <c r="DI101" s="79"/>
      <c r="DJ101" s="79"/>
      <c r="DK101" s="79"/>
      <c r="DL101" s="79"/>
      <c r="DM101" s="79"/>
      <c r="DN101" s="79"/>
      <c r="DO101" s="79"/>
      <c r="DP101" s="79"/>
      <c r="DR101" s="42"/>
    </row>
    <row r="102" spans="1:135" ht="15" customHeight="1" x14ac:dyDescent="0.25">
      <c r="G102" s="70"/>
      <c r="H102" s="71" t="s">
        <v>191</v>
      </c>
      <c r="I102" s="71"/>
      <c r="J102" s="71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  <c r="AA102" s="72"/>
      <c r="AB102" s="72"/>
      <c r="AC102" s="72"/>
      <c r="AD102" s="72"/>
      <c r="AE102" s="73"/>
      <c r="AF102" s="73"/>
      <c r="AG102" s="73"/>
      <c r="AH102" s="73"/>
      <c r="AI102" s="73"/>
      <c r="AJ102" s="72"/>
      <c r="AK102" s="72"/>
      <c r="AL102" s="72"/>
      <c r="AM102" s="72"/>
      <c r="AN102" s="72"/>
      <c r="AO102" s="72"/>
      <c r="AP102" s="72"/>
      <c r="AQ102" s="72"/>
      <c r="AR102" s="72"/>
      <c r="AS102" s="72"/>
      <c r="AT102" s="72"/>
      <c r="AU102" s="72"/>
      <c r="AV102" s="73"/>
      <c r="AW102" s="72"/>
      <c r="AX102" s="72"/>
      <c r="AY102" s="72"/>
      <c r="AZ102" s="72"/>
      <c r="BA102" s="73"/>
      <c r="BB102" s="73"/>
      <c r="BC102" s="73"/>
      <c r="BD102" s="73"/>
      <c r="BE102" s="73"/>
      <c r="BF102" s="72"/>
      <c r="BG102" s="72"/>
      <c r="BH102" s="72"/>
      <c r="BI102" s="72"/>
      <c r="BJ102" s="72"/>
      <c r="BK102" s="72"/>
      <c r="BL102" s="72"/>
      <c r="BM102" s="72"/>
      <c r="BN102" s="72"/>
      <c r="BO102" s="72"/>
      <c r="BP102" s="72"/>
      <c r="BQ102" s="72"/>
      <c r="BR102" s="73"/>
      <c r="BS102" s="73"/>
      <c r="BT102" s="73"/>
      <c r="BU102" s="73"/>
      <c r="BV102" s="73"/>
      <c r="BW102" s="72"/>
      <c r="BX102" s="72"/>
      <c r="BY102" s="72"/>
      <c r="BZ102" s="72"/>
      <c r="CA102" s="72"/>
      <c r="CB102" s="72"/>
      <c r="CC102" s="72"/>
      <c r="CD102" s="72"/>
      <c r="CE102" s="72"/>
      <c r="CF102" s="72"/>
      <c r="CG102" s="72"/>
      <c r="CH102" s="72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2"/>
      <c r="DE102" s="72"/>
      <c r="DF102" s="73"/>
      <c r="DG102" s="73"/>
      <c r="DH102" s="73"/>
      <c r="DI102" s="73"/>
      <c r="DJ102" s="72"/>
      <c r="DK102" s="72"/>
      <c r="DL102" s="72"/>
      <c r="DM102" s="72"/>
      <c r="DN102" s="72"/>
      <c r="DO102" s="72"/>
      <c r="DP102" s="72"/>
    </row>
    <row r="103" spans="1:135" s="34" customFormat="1" ht="15" customHeight="1" x14ac:dyDescent="0.2">
      <c r="A103" s="8"/>
      <c r="B103" s="1"/>
      <c r="D103" s="8"/>
      <c r="E103" s="8"/>
      <c r="G103" s="54" t="s">
        <v>194</v>
      </c>
      <c r="H103" s="55" t="s">
        <v>195</v>
      </c>
      <c r="I103" s="49"/>
      <c r="J103" s="38" t="s">
        <v>155</v>
      </c>
      <c r="K103" s="76">
        <f>SUMIFS(K105:K115,$E105:$E115,"0")</f>
        <v>0</v>
      </c>
      <c r="L103" s="76">
        <f>SUMIFS(L105:L115,$E105:$E115,"0")</f>
        <v>0</v>
      </c>
      <c r="M103" s="76">
        <f>SUMIFS(M105:M115,$E105:$E115,"0")</f>
        <v>0</v>
      </c>
      <c r="N103" s="45">
        <f>SUM(O103:R103)</f>
        <v>22075.517</v>
      </c>
      <c r="O103" s="45">
        <f>SUM(S103:U103)</f>
        <v>12535.127999999999</v>
      </c>
      <c r="P103" s="45">
        <f>SUM(V103:X103)</f>
        <v>1714.345</v>
      </c>
      <c r="Q103" s="45">
        <f>SUM(Y103:AA103)</f>
        <v>0</v>
      </c>
      <c r="R103" s="45">
        <f>SUM(AB103:AD103)</f>
        <v>7826.0439999999999</v>
      </c>
      <c r="S103" s="76">
        <f t="shared" ref="S103:AD103" si="321">SUMIFS(S105:S115,$E105:$E115,"0")</f>
        <v>5229.5129999999999</v>
      </c>
      <c r="T103" s="76">
        <f t="shared" si="321"/>
        <v>4071.232</v>
      </c>
      <c r="U103" s="76">
        <f t="shared" si="321"/>
        <v>3234.3829999999998</v>
      </c>
      <c r="V103" s="76">
        <f t="shared" si="321"/>
        <v>1714.345</v>
      </c>
      <c r="W103" s="76">
        <f t="shared" si="321"/>
        <v>0</v>
      </c>
      <c r="X103" s="76">
        <f t="shared" si="321"/>
        <v>0</v>
      </c>
      <c r="Y103" s="76">
        <f t="shared" si="321"/>
        <v>0</v>
      </c>
      <c r="Z103" s="76">
        <f t="shared" si="321"/>
        <v>0</v>
      </c>
      <c r="AA103" s="76">
        <f t="shared" si="321"/>
        <v>0</v>
      </c>
      <c r="AB103" s="76">
        <f t="shared" si="321"/>
        <v>1341.191</v>
      </c>
      <c r="AC103" s="76">
        <f t="shared" si="321"/>
        <v>2982.393</v>
      </c>
      <c r="AD103" s="76">
        <f t="shared" si="321"/>
        <v>3502.46</v>
      </c>
      <c r="AE103" s="74">
        <f>SUM(AF103:AI103)</f>
        <v>0</v>
      </c>
      <c r="AF103" s="74">
        <f>SUM(AJ103:AL103)</f>
        <v>0</v>
      </c>
      <c r="AG103" s="74">
        <f>SUM(AM103:AO103)</f>
        <v>0</v>
      </c>
      <c r="AH103" s="74">
        <f>SUM(AP103:AR103)</f>
        <v>0</v>
      </c>
      <c r="AI103" s="74">
        <f>SUM(AS103:AU103)</f>
        <v>0</v>
      </c>
      <c r="AJ103" s="77">
        <f t="shared" ref="AJ103:AU103" si="322">SUMIFS(AJ105:AJ115,$E105:$E115,"0")</f>
        <v>0</v>
      </c>
      <c r="AK103" s="77">
        <f t="shared" si="322"/>
        <v>0</v>
      </c>
      <c r="AL103" s="77">
        <f t="shared" si="322"/>
        <v>0</v>
      </c>
      <c r="AM103" s="77">
        <f t="shared" si="322"/>
        <v>0</v>
      </c>
      <c r="AN103" s="77">
        <f t="shared" si="322"/>
        <v>0</v>
      </c>
      <c r="AO103" s="77">
        <f t="shared" si="322"/>
        <v>0</v>
      </c>
      <c r="AP103" s="77">
        <f t="shared" si="322"/>
        <v>0</v>
      </c>
      <c r="AQ103" s="77">
        <f t="shared" si="322"/>
        <v>0</v>
      </c>
      <c r="AR103" s="77">
        <f t="shared" si="322"/>
        <v>0</v>
      </c>
      <c r="AS103" s="77">
        <f t="shared" si="322"/>
        <v>0</v>
      </c>
      <c r="AT103" s="77">
        <f t="shared" si="322"/>
        <v>0</v>
      </c>
      <c r="AU103" s="77">
        <f t="shared" si="322"/>
        <v>0</v>
      </c>
      <c r="AV103" s="45">
        <f>SUM(AW103:AZ103)</f>
        <v>27216.449999999997</v>
      </c>
      <c r="AW103" s="76">
        <f>SUMIFS(AW105:AW115,$E105:$E115,"0")</f>
        <v>14833.14</v>
      </c>
      <c r="AX103" s="76">
        <f>SUMIFS(AX105:AX115,$E105:$E115,"0")</f>
        <v>2000</v>
      </c>
      <c r="AY103" s="76">
        <f>SUMIFS(AY105:AY115,$E105:$E115,"0")</f>
        <v>0</v>
      </c>
      <c r="AZ103" s="76">
        <f>SUMIFS(AZ105:AZ115,$E105:$E115,"0")</f>
        <v>10383.31</v>
      </c>
      <c r="BA103" s="45">
        <f>SUM(BB103:BE103)</f>
        <v>21505.828999999998</v>
      </c>
      <c r="BB103" s="45">
        <f>SUM(BF103:BH103)</f>
        <v>9005.8289999999997</v>
      </c>
      <c r="BC103" s="45">
        <f>SUM(BI103:BK103)</f>
        <v>2000</v>
      </c>
      <c r="BD103" s="45">
        <f>SUM(BL103:BN103)</f>
        <v>0</v>
      </c>
      <c r="BE103" s="45">
        <f>SUM(BO103:BQ103)</f>
        <v>10500</v>
      </c>
      <c r="BF103" s="76">
        <f t="shared" ref="BF103:BQ103" si="323">SUMIFS(BF105:BF115,$E105:$E115,"0")</f>
        <v>2975.2379999999998</v>
      </c>
      <c r="BG103" s="76">
        <f t="shared" si="323"/>
        <v>3371.9760000000001</v>
      </c>
      <c r="BH103" s="76">
        <f t="shared" si="323"/>
        <v>2658.6149999999998</v>
      </c>
      <c r="BI103" s="76">
        <f t="shared" si="323"/>
        <v>2000</v>
      </c>
      <c r="BJ103" s="76">
        <f t="shared" si="323"/>
        <v>0</v>
      </c>
      <c r="BK103" s="76">
        <f t="shared" si="323"/>
        <v>0</v>
      </c>
      <c r="BL103" s="76">
        <f t="shared" si="323"/>
        <v>0</v>
      </c>
      <c r="BM103" s="76">
        <f t="shared" si="323"/>
        <v>0</v>
      </c>
      <c r="BN103" s="76">
        <f t="shared" si="323"/>
        <v>0</v>
      </c>
      <c r="BO103" s="76">
        <f t="shared" si="323"/>
        <v>2120</v>
      </c>
      <c r="BP103" s="76">
        <f t="shared" si="323"/>
        <v>3903</v>
      </c>
      <c r="BQ103" s="76">
        <f t="shared" si="323"/>
        <v>4477</v>
      </c>
      <c r="BR103" s="45">
        <f>SUM(BS103:BV103)</f>
        <v>27500</v>
      </c>
      <c r="BS103" s="45">
        <f>SUM(BW103:BY103)</f>
        <v>15000</v>
      </c>
      <c r="BT103" s="45">
        <f>SUM(BZ103:CB103)</f>
        <v>2000</v>
      </c>
      <c r="BU103" s="45">
        <f>SUM(CC103:CE103)</f>
        <v>0</v>
      </c>
      <c r="BV103" s="45">
        <f>SUM(CF103:CH103)</f>
        <v>10500</v>
      </c>
      <c r="BW103" s="76">
        <f t="shared" ref="BW103:CH103" si="324">SUMIFS(BW105:BW115,$E105:$E115,"0")</f>
        <v>5604</v>
      </c>
      <c r="BX103" s="76">
        <f t="shared" si="324"/>
        <v>5207</v>
      </c>
      <c r="BY103" s="76">
        <f t="shared" si="324"/>
        <v>4189</v>
      </c>
      <c r="BZ103" s="76">
        <f t="shared" si="324"/>
        <v>2000</v>
      </c>
      <c r="CA103" s="76">
        <f t="shared" si="324"/>
        <v>0</v>
      </c>
      <c r="CB103" s="76">
        <f t="shared" si="324"/>
        <v>0</v>
      </c>
      <c r="CC103" s="76">
        <f t="shared" si="324"/>
        <v>0</v>
      </c>
      <c r="CD103" s="76">
        <f t="shared" si="324"/>
        <v>0</v>
      </c>
      <c r="CE103" s="76">
        <f t="shared" si="324"/>
        <v>0</v>
      </c>
      <c r="CF103" s="76">
        <f t="shared" si="324"/>
        <v>2120</v>
      </c>
      <c r="CG103" s="76">
        <f t="shared" si="324"/>
        <v>3903</v>
      </c>
      <c r="CH103" s="76">
        <f t="shared" si="324"/>
        <v>4477</v>
      </c>
      <c r="CI103" s="45">
        <f t="array" ref="CI103">BR103</f>
        <v>27500</v>
      </c>
      <c r="CJ103" s="45">
        <f t="array" ref="CJ103">CI103</f>
        <v>27500</v>
      </c>
      <c r="CK103" s="45">
        <f t="array" ref="CK103">CJ103</f>
        <v>27500</v>
      </c>
      <c r="CL103" s="45">
        <f t="array" ref="CL103">CK103</f>
        <v>27500</v>
      </c>
      <c r="CM103" s="77">
        <f>SUM(CN103:CQ103)</f>
        <v>0</v>
      </c>
      <c r="CN103" s="77">
        <f>SUM(CR103:CT103)</f>
        <v>0</v>
      </c>
      <c r="CO103" s="77">
        <f>SUM(CU103:CW103)</f>
        <v>0</v>
      </c>
      <c r="CP103" s="77">
        <f>SUM(CX103:CZ103)</f>
        <v>0</v>
      </c>
      <c r="CQ103" s="77">
        <f>SUM(DA103:DC103)</f>
        <v>0</v>
      </c>
      <c r="CR103" s="77">
        <f t="shared" ref="CR103:DC103" si="325">SUMIFS(CR105:CR115,$E105:$E115,"0")</f>
        <v>0</v>
      </c>
      <c r="CS103" s="77">
        <f t="shared" si="325"/>
        <v>0</v>
      </c>
      <c r="CT103" s="77">
        <f t="shared" si="325"/>
        <v>0</v>
      </c>
      <c r="CU103" s="77">
        <f t="shared" si="325"/>
        <v>0</v>
      </c>
      <c r="CV103" s="77">
        <f t="shared" si="325"/>
        <v>0</v>
      </c>
      <c r="CW103" s="77">
        <f t="shared" si="325"/>
        <v>0</v>
      </c>
      <c r="CX103" s="77">
        <f t="shared" si="325"/>
        <v>0</v>
      </c>
      <c r="CY103" s="77">
        <f t="shared" si="325"/>
        <v>0</v>
      </c>
      <c r="CZ103" s="77">
        <f t="shared" si="325"/>
        <v>0</v>
      </c>
      <c r="DA103" s="77">
        <f t="shared" si="325"/>
        <v>0</v>
      </c>
      <c r="DB103" s="77">
        <f t="shared" si="325"/>
        <v>0</v>
      </c>
      <c r="DC103" s="77">
        <f t="shared" si="325"/>
        <v>0</v>
      </c>
      <c r="DD103" s="75">
        <f>IF(AV103=0,0,CM103/AV103%)</f>
        <v>0</v>
      </c>
      <c r="DE103" s="75">
        <f>CM103-BR103</f>
        <v>-27500</v>
      </c>
      <c r="DF103" s="74">
        <f t="array" ref="DF103">CM103</f>
        <v>0</v>
      </c>
      <c r="DG103" s="74">
        <f t="array" ref="DG103">DF103</f>
        <v>0</v>
      </c>
      <c r="DH103" s="74">
        <f t="array" ref="DH103">DG103</f>
        <v>0</v>
      </c>
      <c r="DI103" s="74">
        <f t="array" ref="DI103">DH103</f>
        <v>0</v>
      </c>
      <c r="DJ103" s="74"/>
      <c r="DK103" s="74"/>
      <c r="DL103" s="74"/>
      <c r="DM103" s="74"/>
      <c r="DN103" s="74"/>
      <c r="DO103" s="74"/>
      <c r="DP103" s="74"/>
      <c r="DR103" s="42"/>
    </row>
    <row r="104" spans="1:135" s="34" customFormat="1" ht="21" hidden="1" customHeight="1" x14ac:dyDescent="0.2">
      <c r="A104" s="8" t="b">
        <f>FALSE</f>
        <v>0</v>
      </c>
      <c r="B104" s="1"/>
      <c r="D104" s="8"/>
      <c r="E104" s="8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  <c r="BL104" s="67"/>
      <c r="BM104" s="67"/>
      <c r="BN104" s="67"/>
      <c r="BO104" s="67"/>
      <c r="BP104" s="67"/>
      <c r="BQ104" s="67"/>
      <c r="BR104" s="67"/>
      <c r="BS104" s="67"/>
      <c r="BT104" s="67"/>
      <c r="BU104" s="67"/>
      <c r="BV104" s="67"/>
      <c r="BW104" s="67"/>
      <c r="BX104" s="67"/>
      <c r="BY104" s="67"/>
      <c r="BZ104" s="67"/>
      <c r="CA104" s="67"/>
      <c r="CB104" s="67"/>
      <c r="CC104" s="67"/>
      <c r="CD104" s="67"/>
      <c r="CE104" s="67"/>
      <c r="CF104" s="67"/>
      <c r="CG104" s="67"/>
      <c r="CH104" s="67"/>
      <c r="CI104" s="67"/>
      <c r="CJ104" s="67"/>
      <c r="CK104" s="67"/>
      <c r="CL104" s="67"/>
      <c r="CM104" s="67"/>
      <c r="CN104" s="67"/>
      <c r="CO104" s="67"/>
      <c r="CP104" s="67"/>
      <c r="CQ104" s="67"/>
      <c r="CR104" s="67"/>
      <c r="CS104" s="67"/>
      <c r="CT104" s="67"/>
      <c r="CU104" s="67"/>
      <c r="CV104" s="67"/>
      <c r="CW104" s="67"/>
      <c r="CX104" s="67"/>
      <c r="CY104" s="67"/>
      <c r="CZ104" s="67"/>
      <c r="DA104" s="67"/>
      <c r="DB104" s="67"/>
      <c r="DC104" s="67"/>
      <c r="DD104" s="67"/>
      <c r="DE104" s="67"/>
      <c r="DF104" s="67"/>
      <c r="DG104" s="67"/>
      <c r="DH104" s="67"/>
      <c r="DI104" s="67"/>
      <c r="DJ104" s="67"/>
      <c r="DK104" s="67"/>
      <c r="DL104" s="67"/>
      <c r="DM104" s="67"/>
      <c r="DN104" s="67"/>
      <c r="DO104" s="67"/>
      <c r="DP104" s="67"/>
      <c r="DR104" s="42"/>
    </row>
    <row r="105" spans="1:135" s="34" customFormat="1" ht="21.75" hidden="1" customHeight="1" x14ac:dyDescent="0.2">
      <c r="A105" s="8" t="b">
        <f t="array" ref="A105">A104</f>
        <v>0</v>
      </c>
      <c r="B105" s="69" t="str">
        <f t="array" ref="B105">G103</f>
        <v>5.2</v>
      </c>
      <c r="D105" s="8"/>
      <c r="E105" s="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68"/>
      <c r="CB105" s="68"/>
      <c r="CC105" s="68"/>
      <c r="CD105" s="68"/>
      <c r="CE105" s="68"/>
      <c r="CF105" s="68"/>
      <c r="CG105" s="68"/>
      <c r="CH105" s="68"/>
      <c r="CI105" s="68"/>
      <c r="CJ105" s="68"/>
      <c r="CK105" s="68"/>
      <c r="CL105" s="68"/>
      <c r="CM105" s="68"/>
      <c r="CN105" s="68"/>
      <c r="CO105" s="68"/>
      <c r="CP105" s="68"/>
      <c r="CQ105" s="68"/>
      <c r="CR105" s="68"/>
      <c r="CS105" s="68"/>
      <c r="CT105" s="68"/>
      <c r="CU105" s="68"/>
      <c r="CV105" s="68"/>
      <c r="CW105" s="68"/>
      <c r="CX105" s="68"/>
      <c r="CY105" s="68"/>
      <c r="CZ105" s="68"/>
      <c r="DA105" s="68"/>
      <c r="DB105" s="68"/>
      <c r="DC105" s="68"/>
      <c r="DD105" s="68"/>
      <c r="DE105" s="68"/>
      <c r="DF105" s="68"/>
      <c r="DG105" s="68"/>
      <c r="DH105" s="68"/>
      <c r="DI105" s="68"/>
      <c r="DJ105" s="68"/>
      <c r="DK105" s="68"/>
      <c r="DL105" s="68"/>
      <c r="DM105" s="68"/>
      <c r="DN105" s="68"/>
      <c r="DO105" s="68"/>
      <c r="DP105" s="68"/>
      <c r="DR105" s="42"/>
    </row>
    <row r="106" spans="1:135" ht="15" customHeight="1" x14ac:dyDescent="0.2">
      <c r="A106" s="8"/>
      <c r="B106" s="1" t="str">
        <f t="array" aca="1" ref="B106" ca="1">INDIRECT(ADDRESS(ROW()-1,COLUMN()))</f>
        <v>5.2</v>
      </c>
      <c r="C106" s="1">
        <f t="array" aca="1" ref="C106" ca="1">INDIRECT(ADDRESS(ROW()-1,COLUMN()))+1</f>
        <v>1</v>
      </c>
      <c r="D106" s="8"/>
      <c r="E106" s="1">
        <v>0</v>
      </c>
      <c r="F106" s="80" t="s">
        <v>196</v>
      </c>
      <c r="G106" s="81" t="str">
        <f ca="1">B106&amp;"."&amp;C106</f>
        <v>5.2.1</v>
      </c>
      <c r="H106" s="82" t="s">
        <v>197</v>
      </c>
      <c r="I106" s="81"/>
      <c r="J106" s="81" t="s">
        <v>155</v>
      </c>
      <c r="K106" s="83">
        <f>K107+K108</f>
        <v>0</v>
      </c>
      <c r="L106" s="83">
        <f>L107+L108</f>
        <v>0</v>
      </c>
      <c r="M106" s="83">
        <f>M107+M108</f>
        <v>0</v>
      </c>
      <c r="N106" s="83">
        <f t="shared" ref="N106:N114" si="326">SUM(O106:R106)</f>
        <v>22075.517</v>
      </c>
      <c r="O106" s="83">
        <f t="shared" ref="O106:O114" si="327">SUM(S106:U106)</f>
        <v>12535.127999999999</v>
      </c>
      <c r="P106" s="83">
        <f t="shared" ref="P106:P114" si="328">SUM(V106:X106)</f>
        <v>1714.345</v>
      </c>
      <c r="Q106" s="83">
        <f t="shared" ref="Q106:Q114" si="329">SUM(Y106:AA106)</f>
        <v>0</v>
      </c>
      <c r="R106" s="83">
        <f t="shared" ref="R106:R114" si="330">SUM(AB106:AD106)</f>
        <v>7826.0439999999999</v>
      </c>
      <c r="S106" s="83">
        <f t="shared" ref="S106:AD106" si="331">S107+S108</f>
        <v>5229.5129999999999</v>
      </c>
      <c r="T106" s="83">
        <f t="shared" si="331"/>
        <v>4071.232</v>
      </c>
      <c r="U106" s="83">
        <f t="shared" si="331"/>
        <v>3234.3829999999998</v>
      </c>
      <c r="V106" s="83">
        <f t="shared" si="331"/>
        <v>1714.345</v>
      </c>
      <c r="W106" s="83">
        <f t="shared" si="331"/>
        <v>0</v>
      </c>
      <c r="X106" s="83">
        <f t="shared" si="331"/>
        <v>0</v>
      </c>
      <c r="Y106" s="83">
        <f t="shared" si="331"/>
        <v>0</v>
      </c>
      <c r="Z106" s="83">
        <f t="shared" si="331"/>
        <v>0</v>
      </c>
      <c r="AA106" s="83">
        <f t="shared" si="331"/>
        <v>0</v>
      </c>
      <c r="AB106" s="83">
        <f t="shared" si="331"/>
        <v>1341.191</v>
      </c>
      <c r="AC106" s="83">
        <f t="shared" si="331"/>
        <v>2982.393</v>
      </c>
      <c r="AD106" s="83">
        <f t="shared" si="331"/>
        <v>3502.46</v>
      </c>
      <c r="AE106" s="83">
        <f t="shared" ref="AE106:AE114" si="332">SUM(AF106:AI106)</f>
        <v>0</v>
      </c>
      <c r="AF106" s="83">
        <f t="shared" ref="AF106:AF114" si="333">SUM(AJ106:AL106)</f>
        <v>0</v>
      </c>
      <c r="AG106" s="83">
        <f t="shared" ref="AG106:AG114" si="334">SUM(AM106:AO106)</f>
        <v>0</v>
      </c>
      <c r="AH106" s="83">
        <f t="shared" ref="AH106:AH114" si="335">SUM(AP106:AR106)</f>
        <v>0</v>
      </c>
      <c r="AI106" s="83">
        <f t="shared" ref="AI106:AI114" si="336">SUM(AS106:AU106)</f>
        <v>0</v>
      </c>
      <c r="AJ106" s="83">
        <f t="shared" ref="AJ106:AU106" si="337">AJ107+AJ108</f>
        <v>0</v>
      </c>
      <c r="AK106" s="83">
        <f t="shared" si="337"/>
        <v>0</v>
      </c>
      <c r="AL106" s="83">
        <f t="shared" si="337"/>
        <v>0</v>
      </c>
      <c r="AM106" s="83">
        <f t="shared" si="337"/>
        <v>0</v>
      </c>
      <c r="AN106" s="83">
        <f t="shared" si="337"/>
        <v>0</v>
      </c>
      <c r="AO106" s="83">
        <f t="shared" si="337"/>
        <v>0</v>
      </c>
      <c r="AP106" s="83">
        <f t="shared" si="337"/>
        <v>0</v>
      </c>
      <c r="AQ106" s="83">
        <f t="shared" si="337"/>
        <v>0</v>
      </c>
      <c r="AR106" s="83">
        <f t="shared" si="337"/>
        <v>0</v>
      </c>
      <c r="AS106" s="83">
        <f t="shared" si="337"/>
        <v>0</v>
      </c>
      <c r="AT106" s="83">
        <f t="shared" si="337"/>
        <v>0</v>
      </c>
      <c r="AU106" s="83">
        <f t="shared" si="337"/>
        <v>0</v>
      </c>
      <c r="AV106" s="83">
        <f t="shared" ref="AV106:AV114" si="338">SUM(AW106:AZ106)</f>
        <v>27216.449999999997</v>
      </c>
      <c r="AW106" s="83">
        <f>AW107+AW108</f>
        <v>14833.14</v>
      </c>
      <c r="AX106" s="83">
        <f>AX107+AX108</f>
        <v>2000</v>
      </c>
      <c r="AY106" s="83">
        <f>AY107+AY108</f>
        <v>0</v>
      </c>
      <c r="AZ106" s="83">
        <f>AZ107+AZ108</f>
        <v>10383.31</v>
      </c>
      <c r="BA106" s="83">
        <f t="shared" ref="BA106:BA114" si="339">SUM(BB106:BE106)</f>
        <v>21505.828999999998</v>
      </c>
      <c r="BB106" s="83">
        <f t="shared" ref="BB106:BB114" si="340">SUM(BF106:BH106)</f>
        <v>9005.8289999999997</v>
      </c>
      <c r="BC106" s="83">
        <f t="shared" ref="BC106:BC114" si="341">SUM(BI106:BK106)</f>
        <v>2000</v>
      </c>
      <c r="BD106" s="83">
        <f t="shared" ref="BD106:BD114" si="342">SUM(BL106:BN106)</f>
        <v>0</v>
      </c>
      <c r="BE106" s="83">
        <f t="shared" ref="BE106:BE114" si="343">SUM(BO106:BQ106)</f>
        <v>10500</v>
      </c>
      <c r="BF106" s="83">
        <f t="shared" ref="BF106:BQ106" si="344">BF107+BF108</f>
        <v>2975.2379999999998</v>
      </c>
      <c r="BG106" s="83">
        <f t="shared" si="344"/>
        <v>3371.9760000000001</v>
      </c>
      <c r="BH106" s="83">
        <f t="shared" si="344"/>
        <v>2658.6149999999998</v>
      </c>
      <c r="BI106" s="83">
        <f t="shared" si="344"/>
        <v>2000</v>
      </c>
      <c r="BJ106" s="83">
        <f t="shared" si="344"/>
        <v>0</v>
      </c>
      <c r="BK106" s="83">
        <f t="shared" si="344"/>
        <v>0</v>
      </c>
      <c r="BL106" s="83">
        <f t="shared" si="344"/>
        <v>0</v>
      </c>
      <c r="BM106" s="83">
        <f t="shared" si="344"/>
        <v>0</v>
      </c>
      <c r="BN106" s="83">
        <f t="shared" si="344"/>
        <v>0</v>
      </c>
      <c r="BO106" s="83">
        <f t="shared" si="344"/>
        <v>2120</v>
      </c>
      <c r="BP106" s="83">
        <f t="shared" si="344"/>
        <v>3903</v>
      </c>
      <c r="BQ106" s="83">
        <f t="shared" si="344"/>
        <v>4477</v>
      </c>
      <c r="BR106" s="83">
        <f t="shared" ref="BR106:BR114" si="345">SUM(BS106:BV106)</f>
        <v>27500</v>
      </c>
      <c r="BS106" s="83">
        <f t="shared" ref="BS106:BS114" si="346">SUM(BW106:BY106)</f>
        <v>15000</v>
      </c>
      <c r="BT106" s="83">
        <f t="shared" ref="BT106:BT114" si="347">SUM(BZ106:CB106)</f>
        <v>2000</v>
      </c>
      <c r="BU106" s="83">
        <f t="shared" ref="BU106:BU114" si="348">SUM(CC106:CE106)</f>
        <v>0</v>
      </c>
      <c r="BV106" s="83">
        <f t="shared" ref="BV106:BV114" si="349">SUM(CF106:CH106)</f>
        <v>10500</v>
      </c>
      <c r="BW106" s="83">
        <f t="shared" ref="BW106:CH106" si="350">BW107+BW108</f>
        <v>5604</v>
      </c>
      <c r="BX106" s="83">
        <f t="shared" si="350"/>
        <v>5207</v>
      </c>
      <c r="BY106" s="83">
        <f t="shared" si="350"/>
        <v>4189</v>
      </c>
      <c r="BZ106" s="83">
        <f t="shared" si="350"/>
        <v>2000</v>
      </c>
      <c r="CA106" s="83">
        <f t="shared" si="350"/>
        <v>0</v>
      </c>
      <c r="CB106" s="83">
        <f t="shared" si="350"/>
        <v>0</v>
      </c>
      <c r="CC106" s="83">
        <f t="shared" si="350"/>
        <v>0</v>
      </c>
      <c r="CD106" s="83">
        <f t="shared" si="350"/>
        <v>0</v>
      </c>
      <c r="CE106" s="83">
        <f t="shared" si="350"/>
        <v>0</v>
      </c>
      <c r="CF106" s="83">
        <f t="shared" si="350"/>
        <v>2120</v>
      </c>
      <c r="CG106" s="83">
        <f t="shared" si="350"/>
        <v>3903</v>
      </c>
      <c r="CH106" s="83">
        <f t="shared" si="350"/>
        <v>4477</v>
      </c>
      <c r="CI106" s="83">
        <f t="array" ref="CI106">BR106</f>
        <v>27500</v>
      </c>
      <c r="CJ106" s="83">
        <f t="array" ref="CJ106">CI106</f>
        <v>27500</v>
      </c>
      <c r="CK106" s="83">
        <f t="array" ref="CK106">CJ106</f>
        <v>27500</v>
      </c>
      <c r="CL106" s="83">
        <f t="array" ref="CL106">CK106</f>
        <v>27500</v>
      </c>
      <c r="CM106" s="84">
        <f t="shared" ref="CM106:CM114" si="351">SUM(CN106:CQ106)</f>
        <v>0</v>
      </c>
      <c r="CN106" s="84">
        <f t="shared" ref="CN106:CN114" si="352">SUM(CR106:CT106)</f>
        <v>0</v>
      </c>
      <c r="CO106" s="84">
        <f t="shared" ref="CO106:CO114" si="353">SUM(CU106:CW106)</f>
        <v>0</v>
      </c>
      <c r="CP106" s="84">
        <f t="shared" ref="CP106:CP114" si="354">SUM(CX106:CZ106)</f>
        <v>0</v>
      </c>
      <c r="CQ106" s="84">
        <f t="shared" ref="CQ106:CQ114" si="355">SUM(DA106:DC106)</f>
        <v>0</v>
      </c>
      <c r="CR106" s="84">
        <f t="shared" ref="CR106:DC106" si="356">CR107+CR108</f>
        <v>0</v>
      </c>
      <c r="CS106" s="84">
        <f t="shared" si="356"/>
        <v>0</v>
      </c>
      <c r="CT106" s="84">
        <f t="shared" si="356"/>
        <v>0</v>
      </c>
      <c r="CU106" s="84">
        <f t="shared" si="356"/>
        <v>0</v>
      </c>
      <c r="CV106" s="84">
        <f t="shared" si="356"/>
        <v>0</v>
      </c>
      <c r="CW106" s="84">
        <f t="shared" si="356"/>
        <v>0</v>
      </c>
      <c r="CX106" s="84">
        <f t="shared" si="356"/>
        <v>0</v>
      </c>
      <c r="CY106" s="84">
        <f t="shared" si="356"/>
        <v>0</v>
      </c>
      <c r="CZ106" s="84">
        <f t="shared" si="356"/>
        <v>0</v>
      </c>
      <c r="DA106" s="84">
        <f t="shared" si="356"/>
        <v>0</v>
      </c>
      <c r="DB106" s="84">
        <f t="shared" si="356"/>
        <v>0</v>
      </c>
      <c r="DC106" s="84">
        <f t="shared" si="356"/>
        <v>0</v>
      </c>
      <c r="DD106" s="85">
        <f t="shared" ref="DD106:DD114" si="357">IF(AV106=0,0,CM106/AV106%)</f>
        <v>0</v>
      </c>
      <c r="DE106" s="85">
        <f t="shared" ref="DE106:DE114" si="358">CM106-BR106</f>
        <v>-27500</v>
      </c>
      <c r="DF106" s="86">
        <f t="array" ref="DF106">CM106</f>
        <v>0</v>
      </c>
      <c r="DG106" s="86">
        <f t="array" ref="DG106">DF106</f>
        <v>0</v>
      </c>
      <c r="DH106" s="86">
        <f t="array" ref="DH106">DG106</f>
        <v>0</v>
      </c>
      <c r="DI106" s="86">
        <f t="array" ref="DI106">DH106</f>
        <v>0</v>
      </c>
      <c r="DJ106" s="86"/>
      <c r="DK106" s="86"/>
      <c r="DL106" s="86"/>
      <c r="DM106" s="86"/>
      <c r="DN106" s="86"/>
      <c r="DO106" s="86"/>
      <c r="DP106" s="86"/>
      <c r="DQ106" s="34"/>
      <c r="DR106" s="34"/>
      <c r="DS106" s="34"/>
      <c r="DT106" s="87"/>
      <c r="DU106" s="87"/>
      <c r="DV106" s="87"/>
      <c r="DW106" s="87"/>
      <c r="DX106" s="87"/>
      <c r="DY106" s="87"/>
      <c r="DZ106" s="87"/>
      <c r="EA106" s="87"/>
      <c r="EB106" s="87"/>
      <c r="EC106" s="87"/>
      <c r="ED106" s="87"/>
      <c r="EE106" s="87"/>
    </row>
    <row r="107" spans="1:135" ht="15" customHeight="1" x14ac:dyDescent="0.2">
      <c r="D107" s="1" t="s">
        <v>159</v>
      </c>
      <c r="E107" s="1">
        <v>1</v>
      </c>
      <c r="F107" s="80"/>
      <c r="G107" s="81" t="str">
        <f ca="1">G106&amp;".1"</f>
        <v>5.2.1.1</v>
      </c>
      <c r="H107" s="88" t="s">
        <v>159</v>
      </c>
      <c r="I107" s="81"/>
      <c r="J107" s="81" t="s">
        <v>155</v>
      </c>
      <c r="K107" s="89">
        <v>0</v>
      </c>
      <c r="L107" s="89">
        <v>0</v>
      </c>
      <c r="M107" s="89">
        <v>0</v>
      </c>
      <c r="N107" s="90">
        <f t="shared" si="326"/>
        <v>22075.517</v>
      </c>
      <c r="O107" s="90">
        <f t="shared" si="327"/>
        <v>12535.127999999999</v>
      </c>
      <c r="P107" s="90">
        <f t="shared" si="328"/>
        <v>1714.345</v>
      </c>
      <c r="Q107" s="90">
        <f t="shared" si="329"/>
        <v>0</v>
      </c>
      <c r="R107" s="90">
        <f t="shared" si="330"/>
        <v>7826.0439999999999</v>
      </c>
      <c r="S107" s="89">
        <v>5229.5129999999999</v>
      </c>
      <c r="T107" s="89">
        <v>4071.232</v>
      </c>
      <c r="U107" s="89">
        <v>3234.3829999999998</v>
      </c>
      <c r="V107" s="89">
        <v>1714.345</v>
      </c>
      <c r="W107" s="89">
        <v>0</v>
      </c>
      <c r="X107" s="89">
        <v>0</v>
      </c>
      <c r="Y107" s="89">
        <v>0</v>
      </c>
      <c r="Z107" s="89">
        <v>0</v>
      </c>
      <c r="AA107" s="89">
        <v>0</v>
      </c>
      <c r="AB107" s="89">
        <v>1341.191</v>
      </c>
      <c r="AC107" s="89">
        <v>2982.393</v>
      </c>
      <c r="AD107" s="89">
        <v>3502.46</v>
      </c>
      <c r="AE107" s="90">
        <f t="shared" si="332"/>
        <v>0</v>
      </c>
      <c r="AF107" s="90">
        <f t="shared" si="333"/>
        <v>0</v>
      </c>
      <c r="AG107" s="90">
        <f t="shared" si="334"/>
        <v>0</v>
      </c>
      <c r="AH107" s="90">
        <f t="shared" si="335"/>
        <v>0</v>
      </c>
      <c r="AI107" s="90">
        <f t="shared" si="336"/>
        <v>0</v>
      </c>
      <c r="AJ107" s="89"/>
      <c r="AK107" s="89"/>
      <c r="AL107" s="89"/>
      <c r="AM107" s="89"/>
      <c r="AN107" s="89"/>
      <c r="AO107" s="89"/>
      <c r="AP107" s="89"/>
      <c r="AQ107" s="89"/>
      <c r="AR107" s="89"/>
      <c r="AS107" s="89"/>
      <c r="AT107" s="89"/>
      <c r="AU107" s="89"/>
      <c r="AV107" s="90">
        <f t="shared" si="338"/>
        <v>27216.449999999997</v>
      </c>
      <c r="AW107" s="89">
        <v>14833.14</v>
      </c>
      <c r="AX107" s="89">
        <v>2000</v>
      </c>
      <c r="AY107" s="89">
        <v>0</v>
      </c>
      <c r="AZ107" s="89">
        <v>10383.31</v>
      </c>
      <c r="BA107" s="90">
        <f t="shared" si="339"/>
        <v>21505.828999999998</v>
      </c>
      <c r="BB107" s="90">
        <f t="shared" si="340"/>
        <v>9005.8289999999997</v>
      </c>
      <c r="BC107" s="90">
        <f t="shared" si="341"/>
        <v>2000</v>
      </c>
      <c r="BD107" s="90">
        <f t="shared" si="342"/>
        <v>0</v>
      </c>
      <c r="BE107" s="90">
        <f t="shared" si="343"/>
        <v>10500</v>
      </c>
      <c r="BF107" s="89">
        <v>2975.2379999999998</v>
      </c>
      <c r="BG107" s="89">
        <v>3371.9760000000001</v>
      </c>
      <c r="BH107" s="89">
        <v>2658.6149999999998</v>
      </c>
      <c r="BI107" s="89">
        <v>2000</v>
      </c>
      <c r="BJ107" s="89">
        <v>0</v>
      </c>
      <c r="BK107" s="89">
        <v>0</v>
      </c>
      <c r="BL107" s="89">
        <v>0</v>
      </c>
      <c r="BM107" s="89">
        <v>0</v>
      </c>
      <c r="BN107" s="89">
        <v>0</v>
      </c>
      <c r="BO107" s="89">
        <v>2120</v>
      </c>
      <c r="BP107" s="89">
        <v>3903</v>
      </c>
      <c r="BQ107" s="89">
        <v>4477</v>
      </c>
      <c r="BR107" s="90">
        <f t="shared" si="345"/>
        <v>27500</v>
      </c>
      <c r="BS107" s="90">
        <f t="shared" si="346"/>
        <v>15000</v>
      </c>
      <c r="BT107" s="90">
        <f t="shared" si="347"/>
        <v>2000</v>
      </c>
      <c r="BU107" s="90">
        <f t="shared" si="348"/>
        <v>0</v>
      </c>
      <c r="BV107" s="90">
        <f t="shared" si="349"/>
        <v>10500</v>
      </c>
      <c r="BW107" s="89">
        <v>5604</v>
      </c>
      <c r="BX107" s="89">
        <v>5207</v>
      </c>
      <c r="BY107" s="89">
        <v>4189</v>
      </c>
      <c r="BZ107" s="89">
        <v>2000</v>
      </c>
      <c r="CA107" s="89">
        <v>0</v>
      </c>
      <c r="CB107" s="89">
        <v>0</v>
      </c>
      <c r="CC107" s="89">
        <v>0</v>
      </c>
      <c r="CD107" s="89">
        <v>0</v>
      </c>
      <c r="CE107" s="89">
        <v>0</v>
      </c>
      <c r="CF107" s="89">
        <v>2120</v>
      </c>
      <c r="CG107" s="89">
        <v>3903</v>
      </c>
      <c r="CH107" s="89">
        <v>4477</v>
      </c>
      <c r="CI107" s="90">
        <f t="array" ref="CI107">BR107</f>
        <v>27500</v>
      </c>
      <c r="CJ107" s="90">
        <f t="array" ref="CJ107">CI107</f>
        <v>27500</v>
      </c>
      <c r="CK107" s="90">
        <f t="array" ref="CK107">CJ107</f>
        <v>27500</v>
      </c>
      <c r="CL107" s="90">
        <f t="array" ref="CL107">CK107</f>
        <v>27500</v>
      </c>
      <c r="CM107" s="89">
        <f t="shared" si="351"/>
        <v>0</v>
      </c>
      <c r="CN107" s="89">
        <f t="shared" si="352"/>
        <v>0</v>
      </c>
      <c r="CO107" s="89">
        <f t="shared" si="353"/>
        <v>0</v>
      </c>
      <c r="CP107" s="89">
        <f t="shared" si="354"/>
        <v>0</v>
      </c>
      <c r="CQ107" s="89">
        <f t="shared" si="355"/>
        <v>0</v>
      </c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5">
        <f t="shared" si="357"/>
        <v>0</v>
      </c>
      <c r="DE107" s="85">
        <f t="shared" si="358"/>
        <v>-27500</v>
      </c>
      <c r="DF107" s="86">
        <f t="array" ref="DF107">CM107</f>
        <v>0</v>
      </c>
      <c r="DG107" s="86">
        <f t="array" ref="DG107">DF107</f>
        <v>0</v>
      </c>
      <c r="DH107" s="86">
        <f t="array" ref="DH107">DG107</f>
        <v>0</v>
      </c>
      <c r="DI107" s="86">
        <f t="array" ref="DI107">DH107</f>
        <v>0</v>
      </c>
      <c r="DJ107" s="86"/>
      <c r="DK107" s="86"/>
      <c r="DL107" s="86"/>
      <c r="DM107" s="86"/>
      <c r="DN107" s="86"/>
      <c r="DO107" s="86"/>
      <c r="DP107" s="86"/>
      <c r="DQ107" s="1"/>
      <c r="DR107" s="1"/>
      <c r="DS107" s="1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</row>
    <row r="108" spans="1:135" ht="15" hidden="1" customHeight="1" x14ac:dyDescent="0.2">
      <c r="A108" s="47" t="b">
        <f t="shared" ref="A108" si="359">TYPE_TRANSFER_FLUID="вода и пар"</f>
        <v>0</v>
      </c>
      <c r="E108" s="1">
        <v>2</v>
      </c>
      <c r="F108" s="80"/>
      <c r="G108" s="81" t="str">
        <f ca="1">G106&amp;".2"</f>
        <v>5.2.1.2</v>
      </c>
      <c r="H108" s="88" t="s">
        <v>160</v>
      </c>
      <c r="I108" s="81"/>
      <c r="J108" s="81" t="s">
        <v>155</v>
      </c>
      <c r="K108" s="90">
        <f>SUM(K109:K110)</f>
        <v>0</v>
      </c>
      <c r="L108" s="90">
        <f>SUM(L109:L110)</f>
        <v>0</v>
      </c>
      <c r="M108" s="90">
        <f>SUM(M109:M110)</f>
        <v>0</v>
      </c>
      <c r="N108" s="90">
        <f t="shared" si="326"/>
        <v>0</v>
      </c>
      <c r="O108" s="90">
        <f t="shared" si="327"/>
        <v>0</v>
      </c>
      <c r="P108" s="90">
        <f t="shared" si="328"/>
        <v>0</v>
      </c>
      <c r="Q108" s="90">
        <f t="shared" si="329"/>
        <v>0</v>
      </c>
      <c r="R108" s="90">
        <f t="shared" si="330"/>
        <v>0</v>
      </c>
      <c r="S108" s="90">
        <f t="shared" ref="S108:AD108" si="360">SUM(S109:S110)</f>
        <v>0</v>
      </c>
      <c r="T108" s="90">
        <f t="shared" si="360"/>
        <v>0</v>
      </c>
      <c r="U108" s="90">
        <f t="shared" si="360"/>
        <v>0</v>
      </c>
      <c r="V108" s="90">
        <f t="shared" si="360"/>
        <v>0</v>
      </c>
      <c r="W108" s="90">
        <f t="shared" si="360"/>
        <v>0</v>
      </c>
      <c r="X108" s="90">
        <f t="shared" si="360"/>
        <v>0</v>
      </c>
      <c r="Y108" s="90">
        <f t="shared" si="360"/>
        <v>0</v>
      </c>
      <c r="Z108" s="90">
        <f t="shared" si="360"/>
        <v>0</v>
      </c>
      <c r="AA108" s="90">
        <f t="shared" si="360"/>
        <v>0</v>
      </c>
      <c r="AB108" s="90">
        <f t="shared" si="360"/>
        <v>0</v>
      </c>
      <c r="AC108" s="90">
        <f t="shared" si="360"/>
        <v>0</v>
      </c>
      <c r="AD108" s="90">
        <f t="shared" si="360"/>
        <v>0</v>
      </c>
      <c r="AE108" s="90">
        <f t="shared" si="332"/>
        <v>0</v>
      </c>
      <c r="AF108" s="90">
        <f t="shared" si="333"/>
        <v>0</v>
      </c>
      <c r="AG108" s="90">
        <f t="shared" si="334"/>
        <v>0</v>
      </c>
      <c r="AH108" s="90">
        <f t="shared" si="335"/>
        <v>0</v>
      </c>
      <c r="AI108" s="90">
        <f t="shared" si="336"/>
        <v>0</v>
      </c>
      <c r="AJ108" s="90">
        <f t="shared" ref="AJ108:AU108" si="361">SUM(AJ109:AJ110)</f>
        <v>0</v>
      </c>
      <c r="AK108" s="90">
        <f t="shared" si="361"/>
        <v>0</v>
      </c>
      <c r="AL108" s="90">
        <f t="shared" si="361"/>
        <v>0</v>
      </c>
      <c r="AM108" s="90">
        <f t="shared" si="361"/>
        <v>0</v>
      </c>
      <c r="AN108" s="90">
        <f t="shared" si="361"/>
        <v>0</v>
      </c>
      <c r="AO108" s="90">
        <f t="shared" si="361"/>
        <v>0</v>
      </c>
      <c r="AP108" s="90">
        <f t="shared" si="361"/>
        <v>0</v>
      </c>
      <c r="AQ108" s="90">
        <f t="shared" si="361"/>
        <v>0</v>
      </c>
      <c r="AR108" s="90">
        <f t="shared" si="361"/>
        <v>0</v>
      </c>
      <c r="AS108" s="90">
        <f t="shared" si="361"/>
        <v>0</v>
      </c>
      <c r="AT108" s="90">
        <f t="shared" si="361"/>
        <v>0</v>
      </c>
      <c r="AU108" s="90">
        <f t="shared" si="361"/>
        <v>0</v>
      </c>
      <c r="AV108" s="90">
        <f t="shared" si="338"/>
        <v>0</v>
      </c>
      <c r="AW108" s="90">
        <f>SUM(AW109:AW110)</f>
        <v>0</v>
      </c>
      <c r="AX108" s="90">
        <f>SUM(AX109:AX110)</f>
        <v>0</v>
      </c>
      <c r="AY108" s="90">
        <f>SUM(AY109:AY110)</f>
        <v>0</v>
      </c>
      <c r="AZ108" s="90">
        <f>SUM(AZ109:AZ110)</f>
        <v>0</v>
      </c>
      <c r="BA108" s="90">
        <f t="shared" si="339"/>
        <v>0</v>
      </c>
      <c r="BB108" s="90">
        <f t="shared" si="340"/>
        <v>0</v>
      </c>
      <c r="BC108" s="90">
        <f t="shared" si="341"/>
        <v>0</v>
      </c>
      <c r="BD108" s="90">
        <f t="shared" si="342"/>
        <v>0</v>
      </c>
      <c r="BE108" s="90">
        <f t="shared" si="343"/>
        <v>0</v>
      </c>
      <c r="BF108" s="90">
        <f t="shared" ref="BF108:BQ108" si="362">SUM(BF109:BF110)</f>
        <v>0</v>
      </c>
      <c r="BG108" s="90">
        <f t="shared" si="362"/>
        <v>0</v>
      </c>
      <c r="BH108" s="90">
        <f t="shared" si="362"/>
        <v>0</v>
      </c>
      <c r="BI108" s="90">
        <f t="shared" si="362"/>
        <v>0</v>
      </c>
      <c r="BJ108" s="90">
        <f t="shared" si="362"/>
        <v>0</v>
      </c>
      <c r="BK108" s="90">
        <f t="shared" si="362"/>
        <v>0</v>
      </c>
      <c r="BL108" s="90">
        <f t="shared" si="362"/>
        <v>0</v>
      </c>
      <c r="BM108" s="90">
        <f t="shared" si="362"/>
        <v>0</v>
      </c>
      <c r="BN108" s="90">
        <f t="shared" si="362"/>
        <v>0</v>
      </c>
      <c r="BO108" s="90">
        <f t="shared" si="362"/>
        <v>0</v>
      </c>
      <c r="BP108" s="90">
        <f t="shared" si="362"/>
        <v>0</v>
      </c>
      <c r="BQ108" s="90">
        <f t="shared" si="362"/>
        <v>0</v>
      </c>
      <c r="BR108" s="90">
        <f t="shared" si="345"/>
        <v>0</v>
      </c>
      <c r="BS108" s="90">
        <f t="shared" si="346"/>
        <v>0</v>
      </c>
      <c r="BT108" s="90">
        <f t="shared" si="347"/>
        <v>0</v>
      </c>
      <c r="BU108" s="90">
        <f t="shared" si="348"/>
        <v>0</v>
      </c>
      <c r="BV108" s="90">
        <f t="shared" si="349"/>
        <v>0</v>
      </c>
      <c r="BW108" s="90">
        <f t="shared" ref="BW108:CH108" si="363">SUM(BW109:BW110)</f>
        <v>0</v>
      </c>
      <c r="BX108" s="90">
        <f t="shared" si="363"/>
        <v>0</v>
      </c>
      <c r="BY108" s="90">
        <f t="shared" si="363"/>
        <v>0</v>
      </c>
      <c r="BZ108" s="90">
        <f t="shared" si="363"/>
        <v>0</v>
      </c>
      <c r="CA108" s="90">
        <f t="shared" si="363"/>
        <v>0</v>
      </c>
      <c r="CB108" s="90">
        <f t="shared" si="363"/>
        <v>0</v>
      </c>
      <c r="CC108" s="90">
        <f t="shared" si="363"/>
        <v>0</v>
      </c>
      <c r="CD108" s="90">
        <f t="shared" si="363"/>
        <v>0</v>
      </c>
      <c r="CE108" s="90">
        <f t="shared" si="363"/>
        <v>0</v>
      </c>
      <c r="CF108" s="90">
        <f t="shared" si="363"/>
        <v>0</v>
      </c>
      <c r="CG108" s="90">
        <f t="shared" si="363"/>
        <v>0</v>
      </c>
      <c r="CH108" s="90">
        <f t="shared" si="363"/>
        <v>0</v>
      </c>
      <c r="CI108" s="90">
        <f t="array" ref="CI108">BR108</f>
        <v>0</v>
      </c>
      <c r="CJ108" s="90">
        <f t="array" ref="CJ108">CI108</f>
        <v>0</v>
      </c>
      <c r="CK108" s="90">
        <f t="array" ref="CK108">CJ108</f>
        <v>0</v>
      </c>
      <c r="CL108" s="90">
        <f t="array" ref="CL108">CK108</f>
        <v>0</v>
      </c>
      <c r="CM108" s="91">
        <f t="shared" si="351"/>
        <v>0</v>
      </c>
      <c r="CN108" s="91">
        <f t="shared" si="352"/>
        <v>0</v>
      </c>
      <c r="CO108" s="91">
        <f t="shared" si="353"/>
        <v>0</v>
      </c>
      <c r="CP108" s="91">
        <f t="shared" si="354"/>
        <v>0</v>
      </c>
      <c r="CQ108" s="91">
        <f t="shared" si="355"/>
        <v>0</v>
      </c>
      <c r="CR108" s="91">
        <f t="shared" ref="CR108:DC108" si="364">SUM(CR109:CR110)</f>
        <v>0</v>
      </c>
      <c r="CS108" s="91">
        <f t="shared" si="364"/>
        <v>0</v>
      </c>
      <c r="CT108" s="91">
        <f t="shared" si="364"/>
        <v>0</v>
      </c>
      <c r="CU108" s="91">
        <f t="shared" si="364"/>
        <v>0</v>
      </c>
      <c r="CV108" s="91">
        <f t="shared" si="364"/>
        <v>0</v>
      </c>
      <c r="CW108" s="91">
        <f t="shared" si="364"/>
        <v>0</v>
      </c>
      <c r="CX108" s="91">
        <f t="shared" si="364"/>
        <v>0</v>
      </c>
      <c r="CY108" s="91">
        <f t="shared" si="364"/>
        <v>0</v>
      </c>
      <c r="CZ108" s="91">
        <f t="shared" si="364"/>
        <v>0</v>
      </c>
      <c r="DA108" s="91">
        <f t="shared" si="364"/>
        <v>0</v>
      </c>
      <c r="DB108" s="91">
        <f t="shared" si="364"/>
        <v>0</v>
      </c>
      <c r="DC108" s="91">
        <f t="shared" si="364"/>
        <v>0</v>
      </c>
      <c r="DD108" s="92">
        <f t="shared" si="357"/>
        <v>0</v>
      </c>
      <c r="DE108" s="92">
        <f t="shared" si="358"/>
        <v>0</v>
      </c>
      <c r="DF108" s="93">
        <f t="array" ref="DF108">CM108</f>
        <v>0</v>
      </c>
      <c r="DG108" s="93">
        <f t="array" ref="DG108">DF108</f>
        <v>0</v>
      </c>
      <c r="DH108" s="93">
        <f t="array" ref="DH108">DG108</f>
        <v>0</v>
      </c>
      <c r="DI108" s="93">
        <f t="array" ref="DI108">DH108</f>
        <v>0</v>
      </c>
      <c r="DJ108" s="93"/>
      <c r="DK108" s="93"/>
      <c r="DL108" s="93"/>
      <c r="DM108" s="93"/>
      <c r="DN108" s="93"/>
      <c r="DO108" s="93"/>
      <c r="DP108" s="93"/>
      <c r="DQ108" s="1"/>
      <c r="DR108" s="1"/>
      <c r="DS108" s="1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</row>
    <row r="109" spans="1:135" ht="15" hidden="1" customHeight="1" x14ac:dyDescent="0.2">
      <c r="A109" s="47" t="b">
        <f t="shared" ref="A109" si="365">TYPE_TRANSFER_FLUID="вода и пар"</f>
        <v>0</v>
      </c>
      <c r="D109" s="1" t="s">
        <v>161</v>
      </c>
      <c r="E109" s="1">
        <v>3</v>
      </c>
      <c r="F109" s="80"/>
      <c r="G109" s="81" t="str">
        <f ca="1">G108&amp;".1"</f>
        <v>5.2.1.2.1</v>
      </c>
      <c r="H109" s="94" t="s">
        <v>161</v>
      </c>
      <c r="I109" s="81"/>
      <c r="J109" s="81" t="s">
        <v>155</v>
      </c>
      <c r="K109" s="91"/>
      <c r="L109" s="91"/>
      <c r="M109" s="91"/>
      <c r="N109" s="90">
        <f t="shared" si="326"/>
        <v>0</v>
      </c>
      <c r="O109" s="90">
        <f t="shared" si="327"/>
        <v>0</v>
      </c>
      <c r="P109" s="90">
        <f t="shared" si="328"/>
        <v>0</v>
      </c>
      <c r="Q109" s="90">
        <f t="shared" si="329"/>
        <v>0</v>
      </c>
      <c r="R109" s="90">
        <f t="shared" si="330"/>
        <v>0</v>
      </c>
      <c r="S109" s="91"/>
      <c r="T109" s="91"/>
      <c r="U109" s="91"/>
      <c r="V109" s="91"/>
      <c r="W109" s="91"/>
      <c r="X109" s="91"/>
      <c r="Y109" s="91"/>
      <c r="Z109" s="91"/>
      <c r="AA109" s="91"/>
      <c r="AB109" s="91"/>
      <c r="AC109" s="91"/>
      <c r="AD109" s="91"/>
      <c r="AE109" s="90">
        <f t="shared" si="332"/>
        <v>0</v>
      </c>
      <c r="AF109" s="90">
        <f t="shared" si="333"/>
        <v>0</v>
      </c>
      <c r="AG109" s="90">
        <f t="shared" si="334"/>
        <v>0</v>
      </c>
      <c r="AH109" s="90">
        <f t="shared" si="335"/>
        <v>0</v>
      </c>
      <c r="AI109" s="90">
        <f t="shared" si="336"/>
        <v>0</v>
      </c>
      <c r="AJ109" s="91"/>
      <c r="AK109" s="91"/>
      <c r="AL109" s="91"/>
      <c r="AM109" s="91"/>
      <c r="AN109" s="91"/>
      <c r="AO109" s="91"/>
      <c r="AP109" s="91"/>
      <c r="AQ109" s="91"/>
      <c r="AR109" s="91"/>
      <c r="AS109" s="91"/>
      <c r="AT109" s="91"/>
      <c r="AU109" s="91"/>
      <c r="AV109" s="90">
        <f t="shared" si="338"/>
        <v>0</v>
      </c>
      <c r="AW109" s="91"/>
      <c r="AX109" s="91"/>
      <c r="AY109" s="91"/>
      <c r="AZ109" s="91"/>
      <c r="BA109" s="90">
        <f t="shared" si="339"/>
        <v>0</v>
      </c>
      <c r="BB109" s="90">
        <f t="shared" si="340"/>
        <v>0</v>
      </c>
      <c r="BC109" s="90">
        <f t="shared" si="341"/>
        <v>0</v>
      </c>
      <c r="BD109" s="90">
        <f t="shared" si="342"/>
        <v>0</v>
      </c>
      <c r="BE109" s="90">
        <f t="shared" si="343"/>
        <v>0</v>
      </c>
      <c r="BF109" s="91"/>
      <c r="BG109" s="91"/>
      <c r="BH109" s="91"/>
      <c r="BI109" s="91"/>
      <c r="BJ109" s="91"/>
      <c r="BK109" s="91"/>
      <c r="BL109" s="91"/>
      <c r="BM109" s="91"/>
      <c r="BN109" s="91"/>
      <c r="BO109" s="91"/>
      <c r="BP109" s="91"/>
      <c r="BQ109" s="91"/>
      <c r="BR109" s="90">
        <f t="shared" si="345"/>
        <v>0</v>
      </c>
      <c r="BS109" s="90">
        <f t="shared" si="346"/>
        <v>0</v>
      </c>
      <c r="BT109" s="90">
        <f t="shared" si="347"/>
        <v>0</v>
      </c>
      <c r="BU109" s="90">
        <f t="shared" si="348"/>
        <v>0</v>
      </c>
      <c r="BV109" s="90">
        <f t="shared" si="349"/>
        <v>0</v>
      </c>
      <c r="BW109" s="91"/>
      <c r="BX109" s="91"/>
      <c r="BY109" s="91"/>
      <c r="BZ109" s="91"/>
      <c r="CA109" s="91"/>
      <c r="CB109" s="91"/>
      <c r="CC109" s="91"/>
      <c r="CD109" s="91"/>
      <c r="CE109" s="91"/>
      <c r="CF109" s="91"/>
      <c r="CG109" s="91"/>
      <c r="CH109" s="91"/>
      <c r="CI109" s="90">
        <f t="array" ref="CI109">BR109</f>
        <v>0</v>
      </c>
      <c r="CJ109" s="90">
        <f t="array" ref="CJ109">CI109</f>
        <v>0</v>
      </c>
      <c r="CK109" s="90">
        <f t="array" ref="CK109">CJ109</f>
        <v>0</v>
      </c>
      <c r="CL109" s="90">
        <f t="array" ref="CL109">CK109</f>
        <v>0</v>
      </c>
      <c r="CM109" s="91">
        <f t="shared" si="351"/>
        <v>0</v>
      </c>
      <c r="CN109" s="91">
        <f t="shared" si="352"/>
        <v>0</v>
      </c>
      <c r="CO109" s="91">
        <f t="shared" si="353"/>
        <v>0</v>
      </c>
      <c r="CP109" s="91">
        <f t="shared" si="354"/>
        <v>0</v>
      </c>
      <c r="CQ109" s="91">
        <f t="shared" si="355"/>
        <v>0</v>
      </c>
      <c r="CR109" s="91"/>
      <c r="CS109" s="91"/>
      <c r="CT109" s="91"/>
      <c r="CU109" s="91"/>
      <c r="CV109" s="91"/>
      <c r="CW109" s="91"/>
      <c r="CX109" s="91"/>
      <c r="CY109" s="91"/>
      <c r="CZ109" s="91"/>
      <c r="DA109" s="91"/>
      <c r="DB109" s="91"/>
      <c r="DC109" s="91"/>
      <c r="DD109" s="92">
        <f t="shared" si="357"/>
        <v>0</v>
      </c>
      <c r="DE109" s="92">
        <f t="shared" si="358"/>
        <v>0</v>
      </c>
      <c r="DF109" s="93">
        <f t="array" ref="DF109">CM109</f>
        <v>0</v>
      </c>
      <c r="DG109" s="93">
        <f t="array" ref="DG109">DF109</f>
        <v>0</v>
      </c>
      <c r="DH109" s="93">
        <f t="array" ref="DH109">DG109</f>
        <v>0</v>
      </c>
      <c r="DI109" s="93">
        <f t="array" ref="DI109">DH109</f>
        <v>0</v>
      </c>
      <c r="DJ109" s="93"/>
      <c r="DK109" s="93"/>
      <c r="DL109" s="93"/>
      <c r="DM109" s="93"/>
      <c r="DN109" s="93"/>
      <c r="DO109" s="93"/>
      <c r="DP109" s="93"/>
      <c r="DQ109" s="1"/>
      <c r="DR109" s="1"/>
      <c r="DS109" s="1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</row>
    <row r="110" spans="1:135" ht="15" hidden="1" customHeight="1" x14ac:dyDescent="0.2">
      <c r="A110" s="47" t="b">
        <f t="shared" ref="A110" si="366">TYPE_TRANSFER_FLUID="вода и пар"</f>
        <v>0</v>
      </c>
      <c r="E110" s="1">
        <v>4</v>
      </c>
      <c r="F110" s="80"/>
      <c r="G110" s="81" t="str">
        <f ca="1">G108&amp;".2"</f>
        <v>5.2.1.2.2</v>
      </c>
      <c r="H110" s="94" t="s">
        <v>162</v>
      </c>
      <c r="I110" s="81"/>
      <c r="J110" s="81" t="s">
        <v>155</v>
      </c>
      <c r="K110" s="90">
        <f>SUM(K111:K114)</f>
        <v>0</v>
      </c>
      <c r="L110" s="90">
        <f>SUM(L111:L114)</f>
        <v>0</v>
      </c>
      <c r="M110" s="90">
        <f>SUM(M111:M114)</f>
        <v>0</v>
      </c>
      <c r="N110" s="90">
        <f t="shared" si="326"/>
        <v>0</v>
      </c>
      <c r="O110" s="90">
        <f t="shared" si="327"/>
        <v>0</v>
      </c>
      <c r="P110" s="90">
        <f t="shared" si="328"/>
        <v>0</v>
      </c>
      <c r="Q110" s="90">
        <f t="shared" si="329"/>
        <v>0</v>
      </c>
      <c r="R110" s="90">
        <f t="shared" si="330"/>
        <v>0</v>
      </c>
      <c r="S110" s="90">
        <f t="shared" ref="S110:AD110" si="367">SUM(S111:S114)</f>
        <v>0</v>
      </c>
      <c r="T110" s="90">
        <f t="shared" si="367"/>
        <v>0</v>
      </c>
      <c r="U110" s="90">
        <f t="shared" si="367"/>
        <v>0</v>
      </c>
      <c r="V110" s="90">
        <f t="shared" si="367"/>
        <v>0</v>
      </c>
      <c r="W110" s="90">
        <f t="shared" si="367"/>
        <v>0</v>
      </c>
      <c r="X110" s="90">
        <f t="shared" si="367"/>
        <v>0</v>
      </c>
      <c r="Y110" s="90">
        <f t="shared" si="367"/>
        <v>0</v>
      </c>
      <c r="Z110" s="90">
        <f t="shared" si="367"/>
        <v>0</v>
      </c>
      <c r="AA110" s="90">
        <f t="shared" si="367"/>
        <v>0</v>
      </c>
      <c r="AB110" s="90">
        <f t="shared" si="367"/>
        <v>0</v>
      </c>
      <c r="AC110" s="90">
        <f t="shared" si="367"/>
        <v>0</v>
      </c>
      <c r="AD110" s="90">
        <f t="shared" si="367"/>
        <v>0</v>
      </c>
      <c r="AE110" s="90">
        <f t="shared" si="332"/>
        <v>0</v>
      </c>
      <c r="AF110" s="90">
        <f t="shared" si="333"/>
        <v>0</v>
      </c>
      <c r="AG110" s="90">
        <f t="shared" si="334"/>
        <v>0</v>
      </c>
      <c r="AH110" s="90">
        <f t="shared" si="335"/>
        <v>0</v>
      </c>
      <c r="AI110" s="90">
        <f t="shared" si="336"/>
        <v>0</v>
      </c>
      <c r="AJ110" s="90">
        <f t="shared" ref="AJ110:AU110" si="368">SUM(AJ111:AJ114)</f>
        <v>0</v>
      </c>
      <c r="AK110" s="90">
        <f t="shared" si="368"/>
        <v>0</v>
      </c>
      <c r="AL110" s="90">
        <f t="shared" si="368"/>
        <v>0</v>
      </c>
      <c r="AM110" s="90">
        <f t="shared" si="368"/>
        <v>0</v>
      </c>
      <c r="AN110" s="90">
        <f t="shared" si="368"/>
        <v>0</v>
      </c>
      <c r="AO110" s="90">
        <f t="shared" si="368"/>
        <v>0</v>
      </c>
      <c r="AP110" s="90">
        <f t="shared" si="368"/>
        <v>0</v>
      </c>
      <c r="AQ110" s="90">
        <f t="shared" si="368"/>
        <v>0</v>
      </c>
      <c r="AR110" s="90">
        <f t="shared" si="368"/>
        <v>0</v>
      </c>
      <c r="AS110" s="90">
        <f t="shared" si="368"/>
        <v>0</v>
      </c>
      <c r="AT110" s="90">
        <f t="shared" si="368"/>
        <v>0</v>
      </c>
      <c r="AU110" s="90">
        <f t="shared" si="368"/>
        <v>0</v>
      </c>
      <c r="AV110" s="90">
        <f t="shared" si="338"/>
        <v>0</v>
      </c>
      <c r="AW110" s="90">
        <f>SUM(AW111:AW114)</f>
        <v>0</v>
      </c>
      <c r="AX110" s="90">
        <f>SUM(AX111:AX114)</f>
        <v>0</v>
      </c>
      <c r="AY110" s="90">
        <f>SUM(AY111:AY114)</f>
        <v>0</v>
      </c>
      <c r="AZ110" s="90">
        <f>SUM(AZ111:AZ114)</f>
        <v>0</v>
      </c>
      <c r="BA110" s="90">
        <f t="shared" si="339"/>
        <v>0</v>
      </c>
      <c r="BB110" s="90">
        <f t="shared" si="340"/>
        <v>0</v>
      </c>
      <c r="BC110" s="90">
        <f t="shared" si="341"/>
        <v>0</v>
      </c>
      <c r="BD110" s="90">
        <f t="shared" si="342"/>
        <v>0</v>
      </c>
      <c r="BE110" s="90">
        <f t="shared" si="343"/>
        <v>0</v>
      </c>
      <c r="BF110" s="90">
        <f t="shared" ref="BF110:BQ110" si="369">SUM(BF111:BF114)</f>
        <v>0</v>
      </c>
      <c r="BG110" s="90">
        <f t="shared" si="369"/>
        <v>0</v>
      </c>
      <c r="BH110" s="90">
        <f t="shared" si="369"/>
        <v>0</v>
      </c>
      <c r="BI110" s="90">
        <f t="shared" si="369"/>
        <v>0</v>
      </c>
      <c r="BJ110" s="90">
        <f t="shared" si="369"/>
        <v>0</v>
      </c>
      <c r="BK110" s="90">
        <f t="shared" si="369"/>
        <v>0</v>
      </c>
      <c r="BL110" s="90">
        <f t="shared" si="369"/>
        <v>0</v>
      </c>
      <c r="BM110" s="90">
        <f t="shared" si="369"/>
        <v>0</v>
      </c>
      <c r="BN110" s="90">
        <f t="shared" si="369"/>
        <v>0</v>
      </c>
      <c r="BO110" s="90">
        <f t="shared" si="369"/>
        <v>0</v>
      </c>
      <c r="BP110" s="90">
        <f t="shared" si="369"/>
        <v>0</v>
      </c>
      <c r="BQ110" s="90">
        <f t="shared" si="369"/>
        <v>0</v>
      </c>
      <c r="BR110" s="90">
        <f t="shared" si="345"/>
        <v>0</v>
      </c>
      <c r="BS110" s="90">
        <f t="shared" si="346"/>
        <v>0</v>
      </c>
      <c r="BT110" s="90">
        <f t="shared" si="347"/>
        <v>0</v>
      </c>
      <c r="BU110" s="90">
        <f t="shared" si="348"/>
        <v>0</v>
      </c>
      <c r="BV110" s="90">
        <f t="shared" si="349"/>
        <v>0</v>
      </c>
      <c r="BW110" s="90">
        <f t="shared" ref="BW110:CH110" si="370">SUM(BW111:BW114)</f>
        <v>0</v>
      </c>
      <c r="BX110" s="90">
        <f t="shared" si="370"/>
        <v>0</v>
      </c>
      <c r="BY110" s="90">
        <f t="shared" si="370"/>
        <v>0</v>
      </c>
      <c r="BZ110" s="90">
        <f t="shared" si="370"/>
        <v>0</v>
      </c>
      <c r="CA110" s="90">
        <f t="shared" si="370"/>
        <v>0</v>
      </c>
      <c r="CB110" s="90">
        <f t="shared" si="370"/>
        <v>0</v>
      </c>
      <c r="CC110" s="90">
        <f t="shared" si="370"/>
        <v>0</v>
      </c>
      <c r="CD110" s="90">
        <f t="shared" si="370"/>
        <v>0</v>
      </c>
      <c r="CE110" s="90">
        <f t="shared" si="370"/>
        <v>0</v>
      </c>
      <c r="CF110" s="90">
        <f t="shared" si="370"/>
        <v>0</v>
      </c>
      <c r="CG110" s="90">
        <f t="shared" si="370"/>
        <v>0</v>
      </c>
      <c r="CH110" s="90">
        <f t="shared" si="370"/>
        <v>0</v>
      </c>
      <c r="CI110" s="90">
        <f t="array" ref="CI110">BR110</f>
        <v>0</v>
      </c>
      <c r="CJ110" s="90">
        <f t="array" ref="CJ110">CI110</f>
        <v>0</v>
      </c>
      <c r="CK110" s="90">
        <f t="array" ref="CK110">CJ110</f>
        <v>0</v>
      </c>
      <c r="CL110" s="90">
        <f t="array" ref="CL110">CK110</f>
        <v>0</v>
      </c>
      <c r="CM110" s="91">
        <f t="shared" si="351"/>
        <v>0</v>
      </c>
      <c r="CN110" s="91">
        <f t="shared" si="352"/>
        <v>0</v>
      </c>
      <c r="CO110" s="91">
        <f t="shared" si="353"/>
        <v>0</v>
      </c>
      <c r="CP110" s="91">
        <f t="shared" si="354"/>
        <v>0</v>
      </c>
      <c r="CQ110" s="91">
        <f t="shared" si="355"/>
        <v>0</v>
      </c>
      <c r="CR110" s="91">
        <f t="shared" ref="CR110:DC110" si="371">SUM(CR111:CR114)</f>
        <v>0</v>
      </c>
      <c r="CS110" s="91">
        <f t="shared" si="371"/>
        <v>0</v>
      </c>
      <c r="CT110" s="91">
        <f t="shared" si="371"/>
        <v>0</v>
      </c>
      <c r="CU110" s="91">
        <f t="shared" si="371"/>
        <v>0</v>
      </c>
      <c r="CV110" s="91">
        <f t="shared" si="371"/>
        <v>0</v>
      </c>
      <c r="CW110" s="91">
        <f t="shared" si="371"/>
        <v>0</v>
      </c>
      <c r="CX110" s="91">
        <f t="shared" si="371"/>
        <v>0</v>
      </c>
      <c r="CY110" s="91">
        <f t="shared" si="371"/>
        <v>0</v>
      </c>
      <c r="CZ110" s="91">
        <f t="shared" si="371"/>
        <v>0</v>
      </c>
      <c r="DA110" s="91">
        <f t="shared" si="371"/>
        <v>0</v>
      </c>
      <c r="DB110" s="91">
        <f t="shared" si="371"/>
        <v>0</v>
      </c>
      <c r="DC110" s="91">
        <f t="shared" si="371"/>
        <v>0</v>
      </c>
      <c r="DD110" s="92">
        <f t="shared" si="357"/>
        <v>0</v>
      </c>
      <c r="DE110" s="92">
        <f t="shared" si="358"/>
        <v>0</v>
      </c>
      <c r="DF110" s="93">
        <f t="array" ref="DF110">CM110</f>
        <v>0</v>
      </c>
      <c r="DG110" s="93">
        <f t="array" ref="DG110">DF110</f>
        <v>0</v>
      </c>
      <c r="DH110" s="93">
        <f t="array" ref="DH110">DG110</f>
        <v>0</v>
      </c>
      <c r="DI110" s="93">
        <f t="array" ref="DI110">DH110</f>
        <v>0</v>
      </c>
      <c r="DJ110" s="93"/>
      <c r="DK110" s="93"/>
      <c r="DL110" s="93"/>
      <c r="DM110" s="93"/>
      <c r="DN110" s="93"/>
      <c r="DO110" s="93"/>
      <c r="DP110" s="93"/>
      <c r="DQ110" s="1"/>
      <c r="DR110" s="1"/>
      <c r="DS110" s="1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</row>
    <row r="111" spans="1:135" ht="15" hidden="1" customHeight="1" x14ac:dyDescent="0.2">
      <c r="A111" s="47" t="b">
        <f t="shared" ref="A111" si="372">TYPE_TRANSFER_FLUID="вода и пар"</f>
        <v>0</v>
      </c>
      <c r="D111" s="1" t="s">
        <v>164</v>
      </c>
      <c r="E111" s="1">
        <v>5</v>
      </c>
      <c r="F111" s="80"/>
      <c r="G111" s="95" t="str">
        <f ca="1">G110&amp;".1"</f>
        <v>5.2.1.2.2.1</v>
      </c>
      <c r="H111" s="96" t="s">
        <v>198</v>
      </c>
      <c r="I111" s="81"/>
      <c r="J111" s="81" t="s">
        <v>155</v>
      </c>
      <c r="K111" s="91"/>
      <c r="L111" s="91"/>
      <c r="M111" s="91"/>
      <c r="N111" s="90">
        <f t="shared" si="326"/>
        <v>0</v>
      </c>
      <c r="O111" s="90">
        <f t="shared" si="327"/>
        <v>0</v>
      </c>
      <c r="P111" s="90">
        <f t="shared" si="328"/>
        <v>0</v>
      </c>
      <c r="Q111" s="90">
        <f t="shared" si="329"/>
        <v>0</v>
      </c>
      <c r="R111" s="90">
        <f t="shared" si="330"/>
        <v>0</v>
      </c>
      <c r="S111" s="91"/>
      <c r="T111" s="91"/>
      <c r="U111" s="91"/>
      <c r="V111" s="91"/>
      <c r="W111" s="91"/>
      <c r="X111" s="91"/>
      <c r="Y111" s="91"/>
      <c r="Z111" s="91"/>
      <c r="AA111" s="91"/>
      <c r="AB111" s="91"/>
      <c r="AC111" s="91"/>
      <c r="AD111" s="91"/>
      <c r="AE111" s="90">
        <f t="shared" si="332"/>
        <v>0</v>
      </c>
      <c r="AF111" s="90">
        <f t="shared" si="333"/>
        <v>0</v>
      </c>
      <c r="AG111" s="90">
        <f t="shared" si="334"/>
        <v>0</v>
      </c>
      <c r="AH111" s="90">
        <f t="shared" si="335"/>
        <v>0</v>
      </c>
      <c r="AI111" s="90">
        <f t="shared" si="336"/>
        <v>0</v>
      </c>
      <c r="AJ111" s="91"/>
      <c r="AK111" s="91"/>
      <c r="AL111" s="91"/>
      <c r="AM111" s="91"/>
      <c r="AN111" s="91"/>
      <c r="AO111" s="91"/>
      <c r="AP111" s="91"/>
      <c r="AQ111" s="91"/>
      <c r="AR111" s="91"/>
      <c r="AS111" s="91"/>
      <c r="AT111" s="91"/>
      <c r="AU111" s="91"/>
      <c r="AV111" s="90">
        <f t="shared" si="338"/>
        <v>0</v>
      </c>
      <c r="AW111" s="91"/>
      <c r="AX111" s="91"/>
      <c r="AY111" s="91"/>
      <c r="AZ111" s="91"/>
      <c r="BA111" s="90">
        <f t="shared" si="339"/>
        <v>0</v>
      </c>
      <c r="BB111" s="90">
        <f t="shared" si="340"/>
        <v>0</v>
      </c>
      <c r="BC111" s="90">
        <f t="shared" si="341"/>
        <v>0</v>
      </c>
      <c r="BD111" s="90">
        <f t="shared" si="342"/>
        <v>0</v>
      </c>
      <c r="BE111" s="90">
        <f t="shared" si="343"/>
        <v>0</v>
      </c>
      <c r="BF111" s="91"/>
      <c r="BG111" s="91"/>
      <c r="BH111" s="91"/>
      <c r="BI111" s="91"/>
      <c r="BJ111" s="91"/>
      <c r="BK111" s="91"/>
      <c r="BL111" s="91"/>
      <c r="BM111" s="91"/>
      <c r="BN111" s="91"/>
      <c r="BO111" s="91"/>
      <c r="BP111" s="91"/>
      <c r="BQ111" s="91"/>
      <c r="BR111" s="90">
        <f t="shared" si="345"/>
        <v>0</v>
      </c>
      <c r="BS111" s="90">
        <f t="shared" si="346"/>
        <v>0</v>
      </c>
      <c r="BT111" s="90">
        <f t="shared" si="347"/>
        <v>0</v>
      </c>
      <c r="BU111" s="90">
        <f t="shared" si="348"/>
        <v>0</v>
      </c>
      <c r="BV111" s="90">
        <f t="shared" si="349"/>
        <v>0</v>
      </c>
      <c r="BW111" s="91"/>
      <c r="BX111" s="91"/>
      <c r="BY111" s="91"/>
      <c r="BZ111" s="91"/>
      <c r="CA111" s="91"/>
      <c r="CB111" s="91"/>
      <c r="CC111" s="91"/>
      <c r="CD111" s="91"/>
      <c r="CE111" s="91"/>
      <c r="CF111" s="91"/>
      <c r="CG111" s="91"/>
      <c r="CH111" s="91"/>
      <c r="CI111" s="90">
        <f t="array" ref="CI111">BR111</f>
        <v>0</v>
      </c>
      <c r="CJ111" s="90">
        <f t="array" ref="CJ111">CI111</f>
        <v>0</v>
      </c>
      <c r="CK111" s="90">
        <f t="array" ref="CK111">CJ111</f>
        <v>0</v>
      </c>
      <c r="CL111" s="90">
        <f t="array" ref="CL111">CK111</f>
        <v>0</v>
      </c>
      <c r="CM111" s="91">
        <f t="shared" si="351"/>
        <v>0</v>
      </c>
      <c r="CN111" s="91">
        <f t="shared" si="352"/>
        <v>0</v>
      </c>
      <c r="CO111" s="91">
        <f t="shared" si="353"/>
        <v>0</v>
      </c>
      <c r="CP111" s="91">
        <f t="shared" si="354"/>
        <v>0</v>
      </c>
      <c r="CQ111" s="91">
        <f t="shared" si="355"/>
        <v>0</v>
      </c>
      <c r="CR111" s="91"/>
      <c r="CS111" s="91"/>
      <c r="CT111" s="91"/>
      <c r="CU111" s="91"/>
      <c r="CV111" s="91"/>
      <c r="CW111" s="91"/>
      <c r="CX111" s="91"/>
      <c r="CY111" s="91"/>
      <c r="CZ111" s="91"/>
      <c r="DA111" s="91"/>
      <c r="DB111" s="91"/>
      <c r="DC111" s="91"/>
      <c r="DD111" s="92">
        <f t="shared" si="357"/>
        <v>0</v>
      </c>
      <c r="DE111" s="92">
        <f t="shared" si="358"/>
        <v>0</v>
      </c>
      <c r="DF111" s="93">
        <f t="array" ref="DF111">CM111</f>
        <v>0</v>
      </c>
      <c r="DG111" s="93">
        <f t="array" ref="DG111">DF111</f>
        <v>0</v>
      </c>
      <c r="DH111" s="93">
        <f t="array" ref="DH111">DG111</f>
        <v>0</v>
      </c>
      <c r="DI111" s="93">
        <f t="array" ref="DI111">DH111</f>
        <v>0</v>
      </c>
      <c r="DJ111" s="93"/>
      <c r="DK111" s="93"/>
      <c r="DL111" s="93"/>
      <c r="DM111" s="93"/>
      <c r="DN111" s="93"/>
      <c r="DO111" s="93"/>
      <c r="DP111" s="93"/>
      <c r="DQ111" s="1"/>
      <c r="DR111" s="1"/>
      <c r="DS111" s="1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</row>
    <row r="112" spans="1:135" ht="15" hidden="1" customHeight="1" x14ac:dyDescent="0.2">
      <c r="A112" s="47" t="b">
        <f t="shared" ref="A112" si="373">TYPE_TRANSFER_FLUID="вода и пар"</f>
        <v>0</v>
      </c>
      <c r="D112" s="1" t="s">
        <v>166</v>
      </c>
      <c r="E112" s="1">
        <v>6</v>
      </c>
      <c r="F112" s="80"/>
      <c r="G112" s="95" t="str">
        <f ca="1">G110&amp;".2"</f>
        <v>5.2.1.2.2.2</v>
      </c>
      <c r="H112" s="96" t="s">
        <v>199</v>
      </c>
      <c r="I112" s="81"/>
      <c r="J112" s="81" t="s">
        <v>155</v>
      </c>
      <c r="K112" s="91"/>
      <c r="L112" s="91"/>
      <c r="M112" s="91"/>
      <c r="N112" s="90">
        <f t="shared" si="326"/>
        <v>0</v>
      </c>
      <c r="O112" s="90">
        <f t="shared" si="327"/>
        <v>0</v>
      </c>
      <c r="P112" s="90">
        <f t="shared" si="328"/>
        <v>0</v>
      </c>
      <c r="Q112" s="90">
        <f t="shared" si="329"/>
        <v>0</v>
      </c>
      <c r="R112" s="90">
        <f t="shared" si="330"/>
        <v>0</v>
      </c>
      <c r="S112" s="91"/>
      <c r="T112" s="91"/>
      <c r="U112" s="91"/>
      <c r="V112" s="91"/>
      <c r="W112" s="91"/>
      <c r="X112" s="91"/>
      <c r="Y112" s="91"/>
      <c r="Z112" s="91"/>
      <c r="AA112" s="91"/>
      <c r="AB112" s="91"/>
      <c r="AC112" s="91"/>
      <c r="AD112" s="91"/>
      <c r="AE112" s="90">
        <f t="shared" si="332"/>
        <v>0</v>
      </c>
      <c r="AF112" s="90">
        <f t="shared" si="333"/>
        <v>0</v>
      </c>
      <c r="AG112" s="90">
        <f t="shared" si="334"/>
        <v>0</v>
      </c>
      <c r="AH112" s="90">
        <f t="shared" si="335"/>
        <v>0</v>
      </c>
      <c r="AI112" s="90">
        <f t="shared" si="336"/>
        <v>0</v>
      </c>
      <c r="AJ112" s="91"/>
      <c r="AK112" s="91"/>
      <c r="AL112" s="91"/>
      <c r="AM112" s="91"/>
      <c r="AN112" s="91"/>
      <c r="AO112" s="91"/>
      <c r="AP112" s="91"/>
      <c r="AQ112" s="91"/>
      <c r="AR112" s="91"/>
      <c r="AS112" s="91"/>
      <c r="AT112" s="91"/>
      <c r="AU112" s="91"/>
      <c r="AV112" s="90">
        <f t="shared" si="338"/>
        <v>0</v>
      </c>
      <c r="AW112" s="91"/>
      <c r="AX112" s="91"/>
      <c r="AY112" s="91"/>
      <c r="AZ112" s="91"/>
      <c r="BA112" s="90">
        <f t="shared" si="339"/>
        <v>0</v>
      </c>
      <c r="BB112" s="90">
        <f t="shared" si="340"/>
        <v>0</v>
      </c>
      <c r="BC112" s="90">
        <f t="shared" si="341"/>
        <v>0</v>
      </c>
      <c r="BD112" s="90">
        <f t="shared" si="342"/>
        <v>0</v>
      </c>
      <c r="BE112" s="90">
        <f t="shared" si="343"/>
        <v>0</v>
      </c>
      <c r="BF112" s="91"/>
      <c r="BG112" s="91"/>
      <c r="BH112" s="91"/>
      <c r="BI112" s="91"/>
      <c r="BJ112" s="91"/>
      <c r="BK112" s="91"/>
      <c r="BL112" s="91"/>
      <c r="BM112" s="91"/>
      <c r="BN112" s="91"/>
      <c r="BO112" s="91"/>
      <c r="BP112" s="91"/>
      <c r="BQ112" s="91"/>
      <c r="BR112" s="90">
        <f t="shared" si="345"/>
        <v>0</v>
      </c>
      <c r="BS112" s="90">
        <f t="shared" si="346"/>
        <v>0</v>
      </c>
      <c r="BT112" s="90">
        <f t="shared" si="347"/>
        <v>0</v>
      </c>
      <c r="BU112" s="90">
        <f t="shared" si="348"/>
        <v>0</v>
      </c>
      <c r="BV112" s="90">
        <f t="shared" si="349"/>
        <v>0</v>
      </c>
      <c r="BW112" s="91"/>
      <c r="BX112" s="91"/>
      <c r="BY112" s="91"/>
      <c r="BZ112" s="91"/>
      <c r="CA112" s="91"/>
      <c r="CB112" s="91"/>
      <c r="CC112" s="91"/>
      <c r="CD112" s="91"/>
      <c r="CE112" s="91"/>
      <c r="CF112" s="91"/>
      <c r="CG112" s="91"/>
      <c r="CH112" s="91"/>
      <c r="CI112" s="90">
        <f t="array" ref="CI112">BR112</f>
        <v>0</v>
      </c>
      <c r="CJ112" s="90">
        <f t="array" ref="CJ112">CI112</f>
        <v>0</v>
      </c>
      <c r="CK112" s="90">
        <f t="array" ref="CK112">CJ112</f>
        <v>0</v>
      </c>
      <c r="CL112" s="90">
        <f t="array" ref="CL112">CK112</f>
        <v>0</v>
      </c>
      <c r="CM112" s="91">
        <f t="shared" si="351"/>
        <v>0</v>
      </c>
      <c r="CN112" s="91">
        <f t="shared" si="352"/>
        <v>0</v>
      </c>
      <c r="CO112" s="91">
        <f t="shared" si="353"/>
        <v>0</v>
      </c>
      <c r="CP112" s="91">
        <f t="shared" si="354"/>
        <v>0</v>
      </c>
      <c r="CQ112" s="91">
        <f t="shared" si="355"/>
        <v>0</v>
      </c>
      <c r="CR112" s="91"/>
      <c r="CS112" s="91"/>
      <c r="CT112" s="91"/>
      <c r="CU112" s="91"/>
      <c r="CV112" s="91"/>
      <c r="CW112" s="91"/>
      <c r="CX112" s="91"/>
      <c r="CY112" s="91"/>
      <c r="CZ112" s="91"/>
      <c r="DA112" s="91"/>
      <c r="DB112" s="91"/>
      <c r="DC112" s="91"/>
      <c r="DD112" s="92">
        <f t="shared" si="357"/>
        <v>0</v>
      </c>
      <c r="DE112" s="92">
        <f t="shared" si="358"/>
        <v>0</v>
      </c>
      <c r="DF112" s="93">
        <f t="array" ref="DF112">CM112</f>
        <v>0</v>
      </c>
      <c r="DG112" s="93">
        <f t="array" ref="DG112">DF112</f>
        <v>0</v>
      </c>
      <c r="DH112" s="93">
        <f t="array" ref="DH112">DG112</f>
        <v>0</v>
      </c>
      <c r="DI112" s="93">
        <f t="array" ref="DI112">DH112</f>
        <v>0</v>
      </c>
      <c r="DJ112" s="93"/>
      <c r="DK112" s="93"/>
      <c r="DL112" s="93"/>
      <c r="DM112" s="93"/>
      <c r="DN112" s="93"/>
      <c r="DO112" s="93"/>
      <c r="DP112" s="93"/>
      <c r="DQ112" s="1"/>
      <c r="DR112" s="1"/>
      <c r="DS112" s="1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</row>
    <row r="113" spans="1:135" ht="15" hidden="1" customHeight="1" x14ac:dyDescent="0.2">
      <c r="A113" s="47" t="b">
        <f t="shared" ref="A113" si="374">TYPE_TRANSFER_FLUID="вода и пар"</f>
        <v>0</v>
      </c>
      <c r="D113" s="1" t="s">
        <v>168</v>
      </c>
      <c r="E113" s="1">
        <v>7</v>
      </c>
      <c r="F113" s="80"/>
      <c r="G113" s="95" t="str">
        <f ca="1">G110&amp;".3"</f>
        <v>5.2.1.2.2.3</v>
      </c>
      <c r="H113" s="96" t="s">
        <v>200</v>
      </c>
      <c r="I113" s="81"/>
      <c r="J113" s="81" t="s">
        <v>155</v>
      </c>
      <c r="K113" s="91"/>
      <c r="L113" s="91"/>
      <c r="M113" s="91"/>
      <c r="N113" s="90">
        <f t="shared" si="326"/>
        <v>0</v>
      </c>
      <c r="O113" s="90">
        <f t="shared" si="327"/>
        <v>0</v>
      </c>
      <c r="P113" s="90">
        <f t="shared" si="328"/>
        <v>0</v>
      </c>
      <c r="Q113" s="90">
        <f t="shared" si="329"/>
        <v>0</v>
      </c>
      <c r="R113" s="90">
        <f t="shared" si="330"/>
        <v>0</v>
      </c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0">
        <f t="shared" si="332"/>
        <v>0</v>
      </c>
      <c r="AF113" s="90">
        <f t="shared" si="333"/>
        <v>0</v>
      </c>
      <c r="AG113" s="90">
        <f t="shared" si="334"/>
        <v>0</v>
      </c>
      <c r="AH113" s="90">
        <f t="shared" si="335"/>
        <v>0</v>
      </c>
      <c r="AI113" s="90">
        <f t="shared" si="336"/>
        <v>0</v>
      </c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1"/>
      <c r="AU113" s="91"/>
      <c r="AV113" s="90">
        <f t="shared" si="338"/>
        <v>0</v>
      </c>
      <c r="AW113" s="91"/>
      <c r="AX113" s="91"/>
      <c r="AY113" s="91"/>
      <c r="AZ113" s="91"/>
      <c r="BA113" s="90">
        <f t="shared" si="339"/>
        <v>0</v>
      </c>
      <c r="BB113" s="90">
        <f t="shared" si="340"/>
        <v>0</v>
      </c>
      <c r="BC113" s="90">
        <f t="shared" si="341"/>
        <v>0</v>
      </c>
      <c r="BD113" s="90">
        <f t="shared" si="342"/>
        <v>0</v>
      </c>
      <c r="BE113" s="90">
        <f t="shared" si="343"/>
        <v>0</v>
      </c>
      <c r="BF113" s="91"/>
      <c r="BG113" s="91"/>
      <c r="BH113" s="91"/>
      <c r="BI113" s="91"/>
      <c r="BJ113" s="91"/>
      <c r="BK113" s="91"/>
      <c r="BL113" s="91"/>
      <c r="BM113" s="91"/>
      <c r="BN113" s="91"/>
      <c r="BO113" s="91"/>
      <c r="BP113" s="91"/>
      <c r="BQ113" s="91"/>
      <c r="BR113" s="90">
        <f t="shared" si="345"/>
        <v>0</v>
      </c>
      <c r="BS113" s="90">
        <f t="shared" si="346"/>
        <v>0</v>
      </c>
      <c r="BT113" s="90">
        <f t="shared" si="347"/>
        <v>0</v>
      </c>
      <c r="BU113" s="90">
        <f t="shared" si="348"/>
        <v>0</v>
      </c>
      <c r="BV113" s="90">
        <f t="shared" si="349"/>
        <v>0</v>
      </c>
      <c r="BW113" s="91"/>
      <c r="BX113" s="91"/>
      <c r="BY113" s="91"/>
      <c r="BZ113" s="91"/>
      <c r="CA113" s="91"/>
      <c r="CB113" s="91"/>
      <c r="CC113" s="91"/>
      <c r="CD113" s="91"/>
      <c r="CE113" s="91"/>
      <c r="CF113" s="91"/>
      <c r="CG113" s="91"/>
      <c r="CH113" s="91"/>
      <c r="CI113" s="90">
        <f t="array" ref="CI113">BR113</f>
        <v>0</v>
      </c>
      <c r="CJ113" s="90">
        <f t="array" ref="CJ113">CI113</f>
        <v>0</v>
      </c>
      <c r="CK113" s="90">
        <f t="array" ref="CK113">CJ113</f>
        <v>0</v>
      </c>
      <c r="CL113" s="90">
        <f t="array" ref="CL113">CK113</f>
        <v>0</v>
      </c>
      <c r="CM113" s="91">
        <f t="shared" si="351"/>
        <v>0</v>
      </c>
      <c r="CN113" s="91">
        <f t="shared" si="352"/>
        <v>0</v>
      </c>
      <c r="CO113" s="91">
        <f t="shared" si="353"/>
        <v>0</v>
      </c>
      <c r="CP113" s="91">
        <f t="shared" si="354"/>
        <v>0</v>
      </c>
      <c r="CQ113" s="91">
        <f t="shared" si="355"/>
        <v>0</v>
      </c>
      <c r="CR113" s="91"/>
      <c r="CS113" s="91"/>
      <c r="CT113" s="91"/>
      <c r="CU113" s="91"/>
      <c r="CV113" s="91"/>
      <c r="CW113" s="91"/>
      <c r="CX113" s="91"/>
      <c r="CY113" s="91"/>
      <c r="CZ113" s="91"/>
      <c r="DA113" s="91"/>
      <c r="DB113" s="91"/>
      <c r="DC113" s="91"/>
      <c r="DD113" s="92">
        <f t="shared" si="357"/>
        <v>0</v>
      </c>
      <c r="DE113" s="92">
        <f t="shared" si="358"/>
        <v>0</v>
      </c>
      <c r="DF113" s="93">
        <f t="array" ref="DF113">CM113</f>
        <v>0</v>
      </c>
      <c r="DG113" s="93">
        <f t="array" ref="DG113">DF113</f>
        <v>0</v>
      </c>
      <c r="DH113" s="93">
        <f t="array" ref="DH113">DG113</f>
        <v>0</v>
      </c>
      <c r="DI113" s="93">
        <f t="array" ref="DI113">DH113</f>
        <v>0</v>
      </c>
      <c r="DJ113" s="93"/>
      <c r="DK113" s="93"/>
      <c r="DL113" s="93"/>
      <c r="DM113" s="93"/>
      <c r="DN113" s="93"/>
      <c r="DO113" s="93"/>
      <c r="DP113" s="93"/>
      <c r="DQ113" s="1"/>
      <c r="DR113" s="1"/>
      <c r="DS113" s="1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</row>
    <row r="114" spans="1:135" ht="15" hidden="1" customHeight="1" x14ac:dyDescent="0.2">
      <c r="A114" s="47" t="b">
        <f t="shared" ref="A114" si="375">TYPE_TRANSFER_FLUID="вода и пар"</f>
        <v>0</v>
      </c>
      <c r="B114" s="1" t="str">
        <f t="array" aca="1" ref="B114" ca="1">B106</f>
        <v>5.2</v>
      </c>
      <c r="C114" s="1">
        <f t="array" aca="1" ref="C114" ca="1">C106</f>
        <v>1</v>
      </c>
      <c r="D114" s="1" t="s">
        <v>173</v>
      </c>
      <c r="E114" s="1">
        <v>8</v>
      </c>
      <c r="F114" s="80"/>
      <c r="G114" s="95" t="str">
        <f ca="1">G110&amp;".4"</f>
        <v>5.2.1.2.2.4</v>
      </c>
      <c r="H114" s="96" t="s">
        <v>201</v>
      </c>
      <c r="I114" s="81"/>
      <c r="J114" s="81" t="s">
        <v>155</v>
      </c>
      <c r="K114" s="91"/>
      <c r="L114" s="91"/>
      <c r="M114" s="91"/>
      <c r="N114" s="90">
        <f t="shared" si="326"/>
        <v>0</v>
      </c>
      <c r="O114" s="90">
        <f t="shared" si="327"/>
        <v>0</v>
      </c>
      <c r="P114" s="90">
        <f t="shared" si="328"/>
        <v>0</v>
      </c>
      <c r="Q114" s="90">
        <f t="shared" si="329"/>
        <v>0</v>
      </c>
      <c r="R114" s="90">
        <f t="shared" si="330"/>
        <v>0</v>
      </c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0">
        <f t="shared" si="332"/>
        <v>0</v>
      </c>
      <c r="AF114" s="90">
        <f t="shared" si="333"/>
        <v>0</v>
      </c>
      <c r="AG114" s="90">
        <f t="shared" si="334"/>
        <v>0</v>
      </c>
      <c r="AH114" s="90">
        <f t="shared" si="335"/>
        <v>0</v>
      </c>
      <c r="AI114" s="90">
        <f t="shared" si="336"/>
        <v>0</v>
      </c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1"/>
      <c r="AU114" s="91"/>
      <c r="AV114" s="90">
        <f t="shared" si="338"/>
        <v>0</v>
      </c>
      <c r="AW114" s="91"/>
      <c r="AX114" s="91"/>
      <c r="AY114" s="91"/>
      <c r="AZ114" s="91"/>
      <c r="BA114" s="90">
        <f t="shared" si="339"/>
        <v>0</v>
      </c>
      <c r="BB114" s="90">
        <f t="shared" si="340"/>
        <v>0</v>
      </c>
      <c r="BC114" s="90">
        <f t="shared" si="341"/>
        <v>0</v>
      </c>
      <c r="BD114" s="90">
        <f t="shared" si="342"/>
        <v>0</v>
      </c>
      <c r="BE114" s="90">
        <f t="shared" si="343"/>
        <v>0</v>
      </c>
      <c r="BF114" s="91"/>
      <c r="BG114" s="91"/>
      <c r="BH114" s="91"/>
      <c r="BI114" s="91"/>
      <c r="BJ114" s="91"/>
      <c r="BK114" s="91"/>
      <c r="BL114" s="91"/>
      <c r="BM114" s="91"/>
      <c r="BN114" s="91"/>
      <c r="BO114" s="91"/>
      <c r="BP114" s="91"/>
      <c r="BQ114" s="91"/>
      <c r="BR114" s="90">
        <f t="shared" si="345"/>
        <v>0</v>
      </c>
      <c r="BS114" s="90">
        <f t="shared" si="346"/>
        <v>0</v>
      </c>
      <c r="BT114" s="90">
        <f t="shared" si="347"/>
        <v>0</v>
      </c>
      <c r="BU114" s="90">
        <f t="shared" si="348"/>
        <v>0</v>
      </c>
      <c r="BV114" s="90">
        <f t="shared" si="349"/>
        <v>0</v>
      </c>
      <c r="BW114" s="91"/>
      <c r="BX114" s="91"/>
      <c r="BY114" s="91"/>
      <c r="BZ114" s="91"/>
      <c r="CA114" s="91"/>
      <c r="CB114" s="91"/>
      <c r="CC114" s="91"/>
      <c r="CD114" s="91"/>
      <c r="CE114" s="91"/>
      <c r="CF114" s="91"/>
      <c r="CG114" s="91"/>
      <c r="CH114" s="91"/>
      <c r="CI114" s="90">
        <f t="array" ref="CI114">BR114</f>
        <v>0</v>
      </c>
      <c r="CJ114" s="90">
        <f t="array" ref="CJ114">CI114</f>
        <v>0</v>
      </c>
      <c r="CK114" s="90">
        <f t="array" ref="CK114">CJ114</f>
        <v>0</v>
      </c>
      <c r="CL114" s="90">
        <f t="array" ref="CL114">CK114</f>
        <v>0</v>
      </c>
      <c r="CM114" s="91">
        <f t="shared" si="351"/>
        <v>0</v>
      </c>
      <c r="CN114" s="91">
        <f t="shared" si="352"/>
        <v>0</v>
      </c>
      <c r="CO114" s="91">
        <f t="shared" si="353"/>
        <v>0</v>
      </c>
      <c r="CP114" s="91">
        <f t="shared" si="354"/>
        <v>0</v>
      </c>
      <c r="CQ114" s="91">
        <f t="shared" si="355"/>
        <v>0</v>
      </c>
      <c r="CR114" s="91"/>
      <c r="CS114" s="91"/>
      <c r="CT114" s="91"/>
      <c r="CU114" s="91"/>
      <c r="CV114" s="91"/>
      <c r="CW114" s="91"/>
      <c r="CX114" s="91"/>
      <c r="CY114" s="91"/>
      <c r="CZ114" s="91"/>
      <c r="DA114" s="91"/>
      <c r="DB114" s="91"/>
      <c r="DC114" s="91"/>
      <c r="DD114" s="92">
        <f t="shared" si="357"/>
        <v>0</v>
      </c>
      <c r="DE114" s="92">
        <f t="shared" si="358"/>
        <v>0</v>
      </c>
      <c r="DF114" s="93">
        <f t="array" ref="DF114">CM114</f>
        <v>0</v>
      </c>
      <c r="DG114" s="93">
        <f t="array" ref="DG114">DF114</f>
        <v>0</v>
      </c>
      <c r="DH114" s="93">
        <f t="array" ref="DH114">DG114</f>
        <v>0</v>
      </c>
      <c r="DI114" s="93">
        <f t="array" ref="DI114">DH114</f>
        <v>0</v>
      </c>
      <c r="DJ114" s="93"/>
      <c r="DK114" s="93"/>
      <c r="DL114" s="93"/>
      <c r="DM114" s="93"/>
      <c r="DN114" s="93"/>
      <c r="DO114" s="93"/>
      <c r="DP114" s="93"/>
      <c r="DQ114" s="1"/>
      <c r="DR114" s="1"/>
      <c r="DS114" s="1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</row>
    <row r="115" spans="1:135" ht="15" customHeight="1" x14ac:dyDescent="0.25">
      <c r="G115" s="70"/>
      <c r="H115" s="71" t="s">
        <v>191</v>
      </c>
      <c r="I115" s="71"/>
      <c r="J115" s="71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3"/>
      <c r="AF115" s="73"/>
      <c r="AG115" s="73"/>
      <c r="AH115" s="73"/>
      <c r="AI115" s="73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  <c r="AU115" s="72"/>
      <c r="AV115" s="73"/>
      <c r="AW115" s="72"/>
      <c r="AX115" s="72"/>
      <c r="AY115" s="72"/>
      <c r="AZ115" s="72"/>
      <c r="BA115" s="73"/>
      <c r="BB115" s="73"/>
      <c r="BC115" s="73"/>
      <c r="BD115" s="73"/>
      <c r="BE115" s="73"/>
      <c r="BF115" s="72"/>
      <c r="BG115" s="72"/>
      <c r="BH115" s="72"/>
      <c r="BI115" s="72"/>
      <c r="BJ115" s="72"/>
      <c r="BK115" s="72"/>
      <c r="BL115" s="72"/>
      <c r="BM115" s="72"/>
      <c r="BN115" s="72"/>
      <c r="BO115" s="72"/>
      <c r="BP115" s="72"/>
      <c r="BQ115" s="72"/>
      <c r="BR115" s="73"/>
      <c r="BS115" s="73"/>
      <c r="BT115" s="73"/>
      <c r="BU115" s="73"/>
      <c r="BV115" s="73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2"/>
      <c r="DE115" s="72"/>
      <c r="DF115" s="73"/>
      <c r="DG115" s="73"/>
      <c r="DH115" s="73"/>
      <c r="DI115" s="73"/>
      <c r="DJ115" s="72"/>
      <c r="DK115" s="72"/>
      <c r="DL115" s="72"/>
      <c r="DM115" s="72"/>
      <c r="DN115" s="72"/>
      <c r="DO115" s="72"/>
      <c r="DP115" s="72"/>
    </row>
    <row r="116" spans="1:135" s="34" customFormat="1" ht="15" customHeight="1" x14ac:dyDescent="0.2">
      <c r="A116" s="8"/>
      <c r="B116" s="1"/>
      <c r="C116" s="8"/>
      <c r="D116" s="8"/>
      <c r="E116" s="8"/>
      <c r="G116" s="35" t="s">
        <v>202</v>
      </c>
      <c r="H116" s="43" t="s">
        <v>203</v>
      </c>
      <c r="I116" s="44"/>
      <c r="J116" s="38" t="s">
        <v>155</v>
      </c>
      <c r="K116" s="45">
        <f>K84+K93</f>
        <v>0</v>
      </c>
      <c r="L116" s="45">
        <f>L84+L93</f>
        <v>0</v>
      </c>
      <c r="M116" s="45">
        <f>M84+M93</f>
        <v>0</v>
      </c>
      <c r="N116" s="45">
        <f t="shared" ref="N116:N133" si="376">SUM(O116:R116)</f>
        <v>22075.517</v>
      </c>
      <c r="O116" s="45">
        <f t="shared" ref="O116:O133" si="377">SUM(S116:U116)</f>
        <v>12535.127999999999</v>
      </c>
      <c r="P116" s="45">
        <f t="shared" ref="P116:P133" si="378">SUM(V116:X116)</f>
        <v>1714.345</v>
      </c>
      <c r="Q116" s="45">
        <f t="shared" ref="Q116:Q133" si="379">SUM(Y116:AA116)</f>
        <v>0</v>
      </c>
      <c r="R116" s="45">
        <f t="shared" ref="R116:R133" si="380">SUM(AB116:AD116)</f>
        <v>7826.0439999999999</v>
      </c>
      <c r="S116" s="45">
        <f t="shared" ref="S116:AD116" si="381">S84+S93</f>
        <v>5229.5129999999999</v>
      </c>
      <c r="T116" s="45">
        <f t="shared" si="381"/>
        <v>4071.232</v>
      </c>
      <c r="U116" s="45">
        <f t="shared" si="381"/>
        <v>3234.3829999999998</v>
      </c>
      <c r="V116" s="45">
        <f t="shared" si="381"/>
        <v>1714.345</v>
      </c>
      <c r="W116" s="45">
        <f t="shared" si="381"/>
        <v>0</v>
      </c>
      <c r="X116" s="45">
        <f t="shared" si="381"/>
        <v>0</v>
      </c>
      <c r="Y116" s="45">
        <f t="shared" si="381"/>
        <v>0</v>
      </c>
      <c r="Z116" s="45">
        <f t="shared" si="381"/>
        <v>0</v>
      </c>
      <c r="AA116" s="45">
        <f t="shared" si="381"/>
        <v>0</v>
      </c>
      <c r="AB116" s="45">
        <f t="shared" si="381"/>
        <v>1341.191</v>
      </c>
      <c r="AC116" s="45">
        <f t="shared" si="381"/>
        <v>2982.393</v>
      </c>
      <c r="AD116" s="45">
        <f t="shared" si="381"/>
        <v>3502.46</v>
      </c>
      <c r="AE116" s="74">
        <f t="shared" ref="AE116:AE133" si="382">SUM(AF116:AI116)</f>
        <v>0</v>
      </c>
      <c r="AF116" s="74">
        <f t="shared" ref="AF116:AF133" si="383">SUM(AJ116:AL116)</f>
        <v>0</v>
      </c>
      <c r="AG116" s="74">
        <f t="shared" ref="AG116:AG133" si="384">SUM(AM116:AO116)</f>
        <v>0</v>
      </c>
      <c r="AH116" s="74">
        <f t="shared" ref="AH116:AH133" si="385">SUM(AP116:AR116)</f>
        <v>0</v>
      </c>
      <c r="AI116" s="74">
        <f t="shared" ref="AI116:AI133" si="386">SUM(AS116:AU116)</f>
        <v>0</v>
      </c>
      <c r="AJ116" s="74">
        <f t="shared" ref="AJ116:AU116" si="387">AJ84+AJ93</f>
        <v>0</v>
      </c>
      <c r="AK116" s="74">
        <f t="shared" si="387"/>
        <v>0</v>
      </c>
      <c r="AL116" s="74">
        <f t="shared" si="387"/>
        <v>0</v>
      </c>
      <c r="AM116" s="74">
        <f t="shared" si="387"/>
        <v>0</v>
      </c>
      <c r="AN116" s="74">
        <f t="shared" si="387"/>
        <v>0</v>
      </c>
      <c r="AO116" s="74">
        <f t="shared" si="387"/>
        <v>0</v>
      </c>
      <c r="AP116" s="74">
        <f t="shared" si="387"/>
        <v>0</v>
      </c>
      <c r="AQ116" s="74">
        <f t="shared" si="387"/>
        <v>0</v>
      </c>
      <c r="AR116" s="74">
        <f t="shared" si="387"/>
        <v>0</v>
      </c>
      <c r="AS116" s="74">
        <f t="shared" si="387"/>
        <v>0</v>
      </c>
      <c r="AT116" s="74">
        <f t="shared" si="387"/>
        <v>0</v>
      </c>
      <c r="AU116" s="74">
        <f t="shared" si="387"/>
        <v>0</v>
      </c>
      <c r="AV116" s="45">
        <f t="shared" ref="AV116:AV133" si="388">SUM(AW116:AZ116)</f>
        <v>27216.449999999997</v>
      </c>
      <c r="AW116" s="45">
        <f>AW84+AW93</f>
        <v>14833.14</v>
      </c>
      <c r="AX116" s="45">
        <f>AX84+AX93</f>
        <v>2000</v>
      </c>
      <c r="AY116" s="45">
        <f>AY84+AY93</f>
        <v>0</v>
      </c>
      <c r="AZ116" s="45">
        <f>AZ84+AZ93</f>
        <v>10383.31</v>
      </c>
      <c r="BA116" s="45">
        <f t="shared" ref="BA116:BA133" si="389">SUM(BB116:BE116)</f>
        <v>21505.828999999998</v>
      </c>
      <c r="BB116" s="45">
        <f t="shared" ref="BB116:BB133" si="390">SUM(BF116:BH116)</f>
        <v>9005.8289999999997</v>
      </c>
      <c r="BC116" s="45">
        <f t="shared" ref="BC116:BC133" si="391">SUM(BI116:BK116)</f>
        <v>2000</v>
      </c>
      <c r="BD116" s="45">
        <f t="shared" ref="BD116:BD133" si="392">SUM(BL116:BN116)</f>
        <v>0</v>
      </c>
      <c r="BE116" s="45">
        <f t="shared" ref="BE116:BE133" si="393">SUM(BO116:BQ116)</f>
        <v>10500</v>
      </c>
      <c r="BF116" s="45">
        <f t="shared" ref="BF116:BQ116" si="394">BF84+BF93</f>
        <v>2975.2379999999998</v>
      </c>
      <c r="BG116" s="45">
        <f t="shared" si="394"/>
        <v>3371.9760000000001</v>
      </c>
      <c r="BH116" s="45">
        <f t="shared" si="394"/>
        <v>2658.6149999999998</v>
      </c>
      <c r="BI116" s="45">
        <f t="shared" si="394"/>
        <v>2000</v>
      </c>
      <c r="BJ116" s="45">
        <f t="shared" si="394"/>
        <v>0</v>
      </c>
      <c r="BK116" s="45">
        <f t="shared" si="394"/>
        <v>0</v>
      </c>
      <c r="BL116" s="45">
        <f t="shared" si="394"/>
        <v>0</v>
      </c>
      <c r="BM116" s="45">
        <f t="shared" si="394"/>
        <v>0</v>
      </c>
      <c r="BN116" s="45">
        <f t="shared" si="394"/>
        <v>0</v>
      </c>
      <c r="BO116" s="45">
        <f t="shared" si="394"/>
        <v>2120</v>
      </c>
      <c r="BP116" s="45">
        <f t="shared" si="394"/>
        <v>3903</v>
      </c>
      <c r="BQ116" s="45">
        <f t="shared" si="394"/>
        <v>4477</v>
      </c>
      <c r="BR116" s="45">
        <f t="shared" ref="BR116:BR133" si="395">SUM(BS116:BV116)</f>
        <v>27500</v>
      </c>
      <c r="BS116" s="45">
        <f t="shared" ref="BS116:BS133" si="396">SUM(BW116:BY116)</f>
        <v>15000</v>
      </c>
      <c r="BT116" s="45">
        <f t="shared" ref="BT116:BT133" si="397">SUM(BZ116:CB116)</f>
        <v>2000</v>
      </c>
      <c r="BU116" s="45">
        <f t="shared" ref="BU116:BU133" si="398">SUM(CC116:CE116)</f>
        <v>0</v>
      </c>
      <c r="BV116" s="45">
        <f t="shared" ref="BV116:BV133" si="399">SUM(CF116:CH116)</f>
        <v>10500</v>
      </c>
      <c r="BW116" s="45">
        <f t="shared" ref="BW116:CH116" si="400">BW84+BW93</f>
        <v>5604</v>
      </c>
      <c r="BX116" s="45">
        <f t="shared" si="400"/>
        <v>5207</v>
      </c>
      <c r="BY116" s="45">
        <f t="shared" si="400"/>
        <v>4189</v>
      </c>
      <c r="BZ116" s="45">
        <f t="shared" si="400"/>
        <v>2000</v>
      </c>
      <c r="CA116" s="45">
        <f t="shared" si="400"/>
        <v>0</v>
      </c>
      <c r="CB116" s="45">
        <f t="shared" si="400"/>
        <v>0</v>
      </c>
      <c r="CC116" s="45">
        <f t="shared" si="400"/>
        <v>0</v>
      </c>
      <c r="CD116" s="45">
        <f t="shared" si="400"/>
        <v>0</v>
      </c>
      <c r="CE116" s="45">
        <f t="shared" si="400"/>
        <v>0</v>
      </c>
      <c r="CF116" s="45">
        <f t="shared" si="400"/>
        <v>2120</v>
      </c>
      <c r="CG116" s="45">
        <f t="shared" si="400"/>
        <v>3903</v>
      </c>
      <c r="CH116" s="45">
        <f t="shared" si="400"/>
        <v>4477</v>
      </c>
      <c r="CI116" s="45">
        <f t="array" ref="CI116">BR116</f>
        <v>27500</v>
      </c>
      <c r="CJ116" s="45">
        <f t="array" ref="CJ116">CI116</f>
        <v>27500</v>
      </c>
      <c r="CK116" s="45">
        <f t="array" ref="CK116">CJ116</f>
        <v>27500</v>
      </c>
      <c r="CL116" s="45">
        <f t="array" ref="CL116">CK116</f>
        <v>27500</v>
      </c>
      <c r="CM116" s="74">
        <f t="shared" ref="CM116:CM133" si="401">SUM(CN116:CQ116)</f>
        <v>0</v>
      </c>
      <c r="CN116" s="74">
        <f t="shared" ref="CN116:CN133" si="402">SUM(CR116:CT116)</f>
        <v>0</v>
      </c>
      <c r="CO116" s="74">
        <f t="shared" ref="CO116:CO133" si="403">SUM(CU116:CW116)</f>
        <v>0</v>
      </c>
      <c r="CP116" s="74">
        <f t="shared" ref="CP116:CP133" si="404">SUM(CX116:CZ116)</f>
        <v>0</v>
      </c>
      <c r="CQ116" s="74">
        <f t="shared" ref="CQ116:CQ133" si="405">SUM(DA116:DC116)</f>
        <v>0</v>
      </c>
      <c r="CR116" s="74">
        <f t="shared" ref="CR116:DC116" si="406">CR84+CR93</f>
        <v>0</v>
      </c>
      <c r="CS116" s="74">
        <f t="shared" si="406"/>
        <v>0</v>
      </c>
      <c r="CT116" s="74">
        <f t="shared" si="406"/>
        <v>0</v>
      </c>
      <c r="CU116" s="74">
        <f t="shared" si="406"/>
        <v>0</v>
      </c>
      <c r="CV116" s="74">
        <f t="shared" si="406"/>
        <v>0</v>
      </c>
      <c r="CW116" s="74">
        <f t="shared" si="406"/>
        <v>0</v>
      </c>
      <c r="CX116" s="74">
        <f t="shared" si="406"/>
        <v>0</v>
      </c>
      <c r="CY116" s="74">
        <f t="shared" si="406"/>
        <v>0</v>
      </c>
      <c r="CZ116" s="74">
        <f t="shared" si="406"/>
        <v>0</v>
      </c>
      <c r="DA116" s="74">
        <f t="shared" si="406"/>
        <v>0</v>
      </c>
      <c r="DB116" s="74">
        <f t="shared" si="406"/>
        <v>0</v>
      </c>
      <c r="DC116" s="74">
        <f t="shared" si="406"/>
        <v>0</v>
      </c>
      <c r="DD116" s="75">
        <f t="shared" ref="DD116:DD165" si="407">IF(AV116=0,0,CM116/AV116%)</f>
        <v>0</v>
      </c>
      <c r="DE116" s="75">
        <f t="shared" ref="DE116:DE165" si="408">CM116-BR116</f>
        <v>-27500</v>
      </c>
      <c r="DF116" s="74">
        <f t="array" ref="DF116">CM116</f>
        <v>0</v>
      </c>
      <c r="DG116" s="74">
        <f t="array" ref="DG116">DF116</f>
        <v>0</v>
      </c>
      <c r="DH116" s="74">
        <f t="array" ref="DH116">DG116</f>
        <v>0</v>
      </c>
      <c r="DI116" s="74">
        <f t="array" ref="DI116">DH116</f>
        <v>0</v>
      </c>
      <c r="DJ116" s="74"/>
      <c r="DK116" s="74"/>
      <c r="DL116" s="74"/>
      <c r="DM116" s="74"/>
      <c r="DN116" s="74"/>
      <c r="DO116" s="74"/>
      <c r="DP116" s="74"/>
      <c r="DR116" s="42"/>
    </row>
    <row r="117" spans="1:135" ht="15" customHeight="1" x14ac:dyDescent="0.25">
      <c r="D117" s="1" t="s">
        <v>159</v>
      </c>
      <c r="E117" s="1">
        <v>1</v>
      </c>
      <c r="G117" s="48" t="str">
        <f>G116&amp;".0.1"</f>
        <v>6.0.1</v>
      </c>
      <c r="H117" s="49" t="s">
        <v>159</v>
      </c>
      <c r="I117" s="49"/>
      <c r="J117" s="48" t="s">
        <v>155</v>
      </c>
      <c r="K117" s="50">
        <f>K85+SUMIF(Баланс!$D$94:$D$115,$D117,Баланс!K$94:K$115)</f>
        <v>0</v>
      </c>
      <c r="L117" s="50">
        <f>L85+SUMIF(Баланс!$D$94:$D$115,$D117,Баланс!L$94:L$115)</f>
        <v>0</v>
      </c>
      <c r="M117" s="50">
        <f>M85+SUMIF(Баланс!$D$94:$D$115,$D117,Баланс!M$94:M$115)</f>
        <v>0</v>
      </c>
      <c r="N117" s="50">
        <f t="shared" si="376"/>
        <v>22075.517</v>
      </c>
      <c r="O117" s="50">
        <f t="shared" si="377"/>
        <v>12535.127999999999</v>
      </c>
      <c r="P117" s="50">
        <f t="shared" si="378"/>
        <v>1714.345</v>
      </c>
      <c r="Q117" s="50">
        <f t="shared" si="379"/>
        <v>0</v>
      </c>
      <c r="R117" s="50">
        <f t="shared" si="380"/>
        <v>7826.0439999999999</v>
      </c>
      <c r="S117" s="50">
        <f>S85+SUMIF(Баланс!$D$94:$D$115,$D117,Баланс!S$94:S$115)</f>
        <v>5229.5129999999999</v>
      </c>
      <c r="T117" s="50">
        <f>T85+SUMIF(Баланс!$D$94:$D$115,$D117,Баланс!T$94:T$115)</f>
        <v>4071.232</v>
      </c>
      <c r="U117" s="50">
        <f>U85+SUMIF(Баланс!$D$94:$D$115,$D117,Баланс!U$94:U$115)</f>
        <v>3234.3829999999998</v>
      </c>
      <c r="V117" s="50">
        <f>V85+SUMIF(Баланс!$D$94:$D$115,$D117,Баланс!V$94:V$115)</f>
        <v>1714.345</v>
      </c>
      <c r="W117" s="50">
        <f>W85+SUMIF(Баланс!$D$94:$D$115,$D117,Баланс!W$94:W$115)</f>
        <v>0</v>
      </c>
      <c r="X117" s="50">
        <f>X85+SUMIF(Баланс!$D$94:$D$115,$D117,Баланс!X$94:X$115)</f>
        <v>0</v>
      </c>
      <c r="Y117" s="50">
        <f>Y85+SUMIF(Баланс!$D$94:$D$115,$D117,Баланс!Y$94:Y$115)</f>
        <v>0</v>
      </c>
      <c r="Z117" s="50">
        <f>Z85+SUMIF(Баланс!$D$94:$D$115,$D117,Баланс!Z$94:Z$115)</f>
        <v>0</v>
      </c>
      <c r="AA117" s="50">
        <f>AA85+SUMIF(Баланс!$D$94:$D$115,$D117,Баланс!AA$94:AA$115)</f>
        <v>0</v>
      </c>
      <c r="AB117" s="50">
        <f>AB85+SUMIF(Баланс!$D$94:$D$115,$D117,Баланс!AB$94:AB$115)</f>
        <v>1341.191</v>
      </c>
      <c r="AC117" s="50">
        <f>AC85+SUMIF(Баланс!$D$94:$D$115,$D117,Баланс!AC$94:AC$115)</f>
        <v>2982.393</v>
      </c>
      <c r="AD117" s="50">
        <f>AD85+SUMIF(Баланс!$D$94:$D$115,$D117,Баланс!AD$94:AD$115)</f>
        <v>3502.46</v>
      </c>
      <c r="AE117" s="97">
        <f t="shared" si="382"/>
        <v>0</v>
      </c>
      <c r="AF117" s="97">
        <f t="shared" si="383"/>
        <v>0</v>
      </c>
      <c r="AG117" s="97">
        <f t="shared" si="384"/>
        <v>0</v>
      </c>
      <c r="AH117" s="97">
        <f t="shared" si="385"/>
        <v>0</v>
      </c>
      <c r="AI117" s="97">
        <f t="shared" si="386"/>
        <v>0</v>
      </c>
      <c r="AJ117" s="97">
        <f>AJ85+SUMIF(Баланс!$D$94:$D$115,$D117,Баланс!AJ$94:AJ$115)</f>
        <v>0</v>
      </c>
      <c r="AK117" s="97">
        <f>AK85+SUMIF(Баланс!$D$94:$D$115,$D117,Баланс!AK$94:AK$115)</f>
        <v>0</v>
      </c>
      <c r="AL117" s="97">
        <f>AL85+SUMIF(Баланс!$D$94:$D$115,$D117,Баланс!AL$94:AL$115)</f>
        <v>0</v>
      </c>
      <c r="AM117" s="97">
        <f>AM85+SUMIF(Баланс!$D$94:$D$115,$D117,Баланс!AM$94:AM$115)</f>
        <v>0</v>
      </c>
      <c r="AN117" s="97">
        <f>AN85+SUMIF(Баланс!$D$94:$D$115,$D117,Баланс!AN$94:AN$115)</f>
        <v>0</v>
      </c>
      <c r="AO117" s="97">
        <f>AO85+SUMIF(Баланс!$D$94:$D$115,$D117,Баланс!AO$94:AO$115)</f>
        <v>0</v>
      </c>
      <c r="AP117" s="97">
        <f>AP85+SUMIF(Баланс!$D$94:$D$115,$D117,Баланс!AP$94:AP$115)</f>
        <v>0</v>
      </c>
      <c r="AQ117" s="97">
        <f>AQ85+SUMIF(Баланс!$D$94:$D$115,$D117,Баланс!AQ$94:AQ$115)</f>
        <v>0</v>
      </c>
      <c r="AR117" s="97">
        <f>AR85+SUMIF(Баланс!$D$94:$D$115,$D117,Баланс!AR$94:AR$115)</f>
        <v>0</v>
      </c>
      <c r="AS117" s="97">
        <f>AS85+SUMIF(Баланс!$D$94:$D$115,$D117,Баланс!AS$94:AS$115)</f>
        <v>0</v>
      </c>
      <c r="AT117" s="97">
        <f>AT85+SUMIF(Баланс!$D$94:$D$115,$D117,Баланс!AT$94:AT$115)</f>
        <v>0</v>
      </c>
      <c r="AU117" s="97">
        <f>AU85+SUMIF(Баланс!$D$94:$D$115,$D117,Баланс!AU$94:AU$115)</f>
        <v>0</v>
      </c>
      <c r="AV117" s="50">
        <f t="shared" si="388"/>
        <v>27216.449999999997</v>
      </c>
      <c r="AW117" s="50">
        <f>AW85+SUMIF(Баланс!$D$94:$D$115,$D117,Баланс!AW$94:AW$115)</f>
        <v>14833.14</v>
      </c>
      <c r="AX117" s="50">
        <f>AX85+SUMIF(Баланс!$D$94:$D$115,$D117,Баланс!AX$94:AX$115)</f>
        <v>2000</v>
      </c>
      <c r="AY117" s="50">
        <f>AY85+SUMIF(Баланс!$D$94:$D$115,$D117,Баланс!AY$94:AY$115)</f>
        <v>0</v>
      </c>
      <c r="AZ117" s="50">
        <f>AZ85+SUMIF(Баланс!$D$94:$D$115,$D117,Баланс!AZ$94:AZ$115)</f>
        <v>10383.31</v>
      </c>
      <c r="BA117" s="50">
        <f t="shared" si="389"/>
        <v>21505.828999999998</v>
      </c>
      <c r="BB117" s="50">
        <f t="shared" si="390"/>
        <v>9005.8289999999997</v>
      </c>
      <c r="BC117" s="50">
        <f t="shared" si="391"/>
        <v>2000</v>
      </c>
      <c r="BD117" s="50">
        <f t="shared" si="392"/>
        <v>0</v>
      </c>
      <c r="BE117" s="50">
        <f t="shared" si="393"/>
        <v>10500</v>
      </c>
      <c r="BF117" s="50">
        <f>BF85+SUMIF(Баланс!$D$94:$D$115,$D117,Баланс!BF$94:BF$115)</f>
        <v>2975.2379999999998</v>
      </c>
      <c r="BG117" s="50">
        <f>BG85+SUMIF(Баланс!$D$94:$D$115,$D117,Баланс!BG$94:BG$115)</f>
        <v>3371.9760000000001</v>
      </c>
      <c r="BH117" s="50">
        <f>BH85+SUMIF(Баланс!$D$94:$D$115,$D117,Баланс!BH$94:BH$115)</f>
        <v>2658.6149999999998</v>
      </c>
      <c r="BI117" s="50">
        <f>BI85+SUMIF(Баланс!$D$94:$D$115,$D117,Баланс!BI$94:BI$115)</f>
        <v>2000</v>
      </c>
      <c r="BJ117" s="50">
        <f>BJ85+SUMIF(Баланс!$D$94:$D$115,$D117,Баланс!BJ$94:BJ$115)</f>
        <v>0</v>
      </c>
      <c r="BK117" s="50">
        <f>BK85+SUMIF(Баланс!$D$94:$D$115,$D117,Баланс!BK$94:BK$115)</f>
        <v>0</v>
      </c>
      <c r="BL117" s="50">
        <f>BL85+SUMIF(Баланс!$D$94:$D$115,$D117,Баланс!BL$94:BL$115)</f>
        <v>0</v>
      </c>
      <c r="BM117" s="50">
        <f>BM85+SUMIF(Баланс!$D$94:$D$115,$D117,Баланс!BM$94:BM$115)</f>
        <v>0</v>
      </c>
      <c r="BN117" s="50">
        <f>BN85+SUMIF(Баланс!$D$94:$D$115,$D117,Баланс!BN$94:BN$115)</f>
        <v>0</v>
      </c>
      <c r="BO117" s="50">
        <f>BO85+SUMIF(Баланс!$D$94:$D$115,$D117,Баланс!BO$94:BO$115)</f>
        <v>2120</v>
      </c>
      <c r="BP117" s="50">
        <f>BP85+SUMIF(Баланс!$D$94:$D$115,$D117,Баланс!BP$94:BP$115)</f>
        <v>3903</v>
      </c>
      <c r="BQ117" s="50">
        <f>BQ85+SUMIF(Баланс!$D$94:$D$115,$D117,Баланс!BQ$94:BQ$115)</f>
        <v>4477</v>
      </c>
      <c r="BR117" s="50">
        <f t="shared" si="395"/>
        <v>27500</v>
      </c>
      <c r="BS117" s="50">
        <f t="shared" si="396"/>
        <v>15000</v>
      </c>
      <c r="BT117" s="50">
        <f t="shared" si="397"/>
        <v>2000</v>
      </c>
      <c r="BU117" s="50">
        <f t="shared" si="398"/>
        <v>0</v>
      </c>
      <c r="BV117" s="50">
        <f t="shared" si="399"/>
        <v>10500</v>
      </c>
      <c r="BW117" s="50">
        <f>BW85+SUMIF(Баланс!$D$94:$D$115,$D117,Баланс!BW$94:BW$115)</f>
        <v>5604</v>
      </c>
      <c r="BX117" s="50">
        <f>BX85+SUMIF(Баланс!$D$94:$D$115,$D117,Баланс!BX$94:BX$115)</f>
        <v>5207</v>
      </c>
      <c r="BY117" s="50">
        <f>BY85+SUMIF(Баланс!$D$94:$D$115,$D117,Баланс!BY$94:BY$115)</f>
        <v>4189</v>
      </c>
      <c r="BZ117" s="50">
        <f>BZ85+SUMIF(Баланс!$D$94:$D$115,$D117,Баланс!BZ$94:BZ$115)</f>
        <v>2000</v>
      </c>
      <c r="CA117" s="50">
        <f>CA85+SUMIF(Баланс!$D$94:$D$115,$D117,Баланс!CA$94:CA$115)</f>
        <v>0</v>
      </c>
      <c r="CB117" s="50">
        <f>CB85+SUMIF(Баланс!$D$94:$D$115,$D117,Баланс!CB$94:CB$115)</f>
        <v>0</v>
      </c>
      <c r="CC117" s="50">
        <f>CC85+SUMIF(Баланс!$D$94:$D$115,$D117,Баланс!CC$94:CC$115)</f>
        <v>0</v>
      </c>
      <c r="CD117" s="50">
        <f>CD85+SUMIF(Баланс!$D$94:$D$115,$D117,Баланс!CD$94:CD$115)</f>
        <v>0</v>
      </c>
      <c r="CE117" s="50">
        <f>CE85+SUMIF(Баланс!$D$94:$D$115,$D117,Баланс!CE$94:CE$115)</f>
        <v>0</v>
      </c>
      <c r="CF117" s="50">
        <f>CF85+SUMIF(Баланс!$D$94:$D$115,$D117,Баланс!CF$94:CF$115)</f>
        <v>2120</v>
      </c>
      <c r="CG117" s="50">
        <f>CG85+SUMIF(Баланс!$D$94:$D$115,$D117,Баланс!CG$94:CG$115)</f>
        <v>3903</v>
      </c>
      <c r="CH117" s="50">
        <f>CH85+SUMIF(Баланс!$D$94:$D$115,$D117,Баланс!CH$94:CH$115)</f>
        <v>4477</v>
      </c>
      <c r="CI117" s="50">
        <f t="array" ref="CI117">BR117</f>
        <v>27500</v>
      </c>
      <c r="CJ117" s="50">
        <f t="array" ref="CJ117">CI117</f>
        <v>27500</v>
      </c>
      <c r="CK117" s="50">
        <f t="array" ref="CK117">CJ117</f>
        <v>27500</v>
      </c>
      <c r="CL117" s="50">
        <f t="array" ref="CL117">CK117</f>
        <v>27500</v>
      </c>
      <c r="CM117" s="97">
        <f t="shared" si="401"/>
        <v>0</v>
      </c>
      <c r="CN117" s="97">
        <f t="shared" si="402"/>
        <v>0</v>
      </c>
      <c r="CO117" s="97">
        <f t="shared" si="403"/>
        <v>0</v>
      </c>
      <c r="CP117" s="97">
        <f t="shared" si="404"/>
        <v>0</v>
      </c>
      <c r="CQ117" s="97">
        <f t="shared" si="405"/>
        <v>0</v>
      </c>
      <c r="CR117" s="97">
        <f>CR85+SUMIF(Баланс!$D$94:$D$115,$D117,Баланс!CR$94:CR$115)</f>
        <v>0</v>
      </c>
      <c r="CS117" s="97">
        <f>CS85+SUMIF(Баланс!$D$94:$D$115,$D117,Баланс!CS$94:CS$115)</f>
        <v>0</v>
      </c>
      <c r="CT117" s="97">
        <f>CT85+SUMIF(Баланс!$D$94:$D$115,$D117,Баланс!CT$94:CT$115)</f>
        <v>0</v>
      </c>
      <c r="CU117" s="97">
        <f>CU85+SUMIF(Баланс!$D$94:$D$115,$D117,Баланс!CU$94:CU$115)</f>
        <v>0</v>
      </c>
      <c r="CV117" s="97">
        <f>CV85+SUMIF(Баланс!$D$94:$D$115,$D117,Баланс!CV$94:CV$115)</f>
        <v>0</v>
      </c>
      <c r="CW117" s="97">
        <f>CW85+SUMIF(Баланс!$D$94:$D$115,$D117,Баланс!CW$94:CW$115)</f>
        <v>0</v>
      </c>
      <c r="CX117" s="97">
        <f>CX85+SUMIF(Баланс!$D$94:$D$115,$D117,Баланс!CX$94:CX$115)</f>
        <v>0</v>
      </c>
      <c r="CY117" s="97">
        <f>CY85+SUMIF(Баланс!$D$94:$D$115,$D117,Баланс!CY$94:CY$115)</f>
        <v>0</v>
      </c>
      <c r="CZ117" s="97">
        <f>CZ85+SUMIF(Баланс!$D$94:$D$115,$D117,Баланс!CZ$94:CZ$115)</f>
        <v>0</v>
      </c>
      <c r="DA117" s="97">
        <f>DA85+SUMIF(Баланс!$D$94:$D$115,$D117,Баланс!DA$94:DA$115)</f>
        <v>0</v>
      </c>
      <c r="DB117" s="97">
        <f>DB85+SUMIF(Баланс!$D$94:$D$115,$D117,Баланс!DB$94:DB$115)</f>
        <v>0</v>
      </c>
      <c r="DC117" s="97">
        <f>DC85+SUMIF(Баланс!$D$94:$D$115,$D117,Баланс!DC$94:DC$115)</f>
        <v>0</v>
      </c>
      <c r="DD117" s="75">
        <f t="shared" si="407"/>
        <v>0</v>
      </c>
      <c r="DE117" s="75">
        <f t="shared" si="408"/>
        <v>-27500</v>
      </c>
      <c r="DF117" s="74">
        <f t="array" ref="DF117">CM117</f>
        <v>0</v>
      </c>
      <c r="DG117" s="74">
        <f t="array" ref="DG117">DF117</f>
        <v>0</v>
      </c>
      <c r="DH117" s="74">
        <f t="array" ref="DH117">DG117</f>
        <v>0</v>
      </c>
      <c r="DI117" s="74">
        <f t="array" ref="DI117">DH117</f>
        <v>0</v>
      </c>
      <c r="DJ117" s="74"/>
      <c r="DK117" s="74"/>
      <c r="DL117" s="74"/>
      <c r="DM117" s="74"/>
      <c r="DN117" s="74"/>
      <c r="DO117" s="74"/>
      <c r="DP117" s="74"/>
    </row>
    <row r="118" spans="1:135" ht="15" hidden="1" customHeight="1" x14ac:dyDescent="0.25">
      <c r="A118" s="47" t="b">
        <f t="shared" ref="A118" si="409">TYPE_TRANSFER_FLUID="вода и пар"</f>
        <v>0</v>
      </c>
      <c r="E118" s="1">
        <v>2</v>
      </c>
      <c r="G118" s="48" t="str">
        <f>G116&amp;".0.2"</f>
        <v>6.0.2</v>
      </c>
      <c r="H118" s="49" t="s">
        <v>160</v>
      </c>
      <c r="I118" s="49"/>
      <c r="J118" s="48" t="s">
        <v>155</v>
      </c>
      <c r="K118" s="50">
        <f>K119+K120</f>
        <v>0</v>
      </c>
      <c r="L118" s="50">
        <f>L119+L120</f>
        <v>0</v>
      </c>
      <c r="M118" s="50">
        <f>M119+M120</f>
        <v>0</v>
      </c>
      <c r="N118" s="50">
        <f t="shared" si="376"/>
        <v>0</v>
      </c>
      <c r="O118" s="50">
        <f t="shared" si="377"/>
        <v>0</v>
      </c>
      <c r="P118" s="50">
        <f t="shared" si="378"/>
        <v>0</v>
      </c>
      <c r="Q118" s="50">
        <f t="shared" si="379"/>
        <v>0</v>
      </c>
      <c r="R118" s="50">
        <f t="shared" si="380"/>
        <v>0</v>
      </c>
      <c r="S118" s="50">
        <f t="shared" ref="S118:AD118" si="410">S119+S120</f>
        <v>0</v>
      </c>
      <c r="T118" s="50">
        <f t="shared" si="410"/>
        <v>0</v>
      </c>
      <c r="U118" s="50">
        <f t="shared" si="410"/>
        <v>0</v>
      </c>
      <c r="V118" s="50">
        <f t="shared" si="410"/>
        <v>0</v>
      </c>
      <c r="W118" s="50">
        <f t="shared" si="410"/>
        <v>0</v>
      </c>
      <c r="X118" s="50">
        <f t="shared" si="410"/>
        <v>0</v>
      </c>
      <c r="Y118" s="50">
        <f t="shared" si="410"/>
        <v>0</v>
      </c>
      <c r="Z118" s="50">
        <f t="shared" si="410"/>
        <v>0</v>
      </c>
      <c r="AA118" s="50">
        <f t="shared" si="410"/>
        <v>0</v>
      </c>
      <c r="AB118" s="50">
        <f t="shared" si="410"/>
        <v>0</v>
      </c>
      <c r="AC118" s="50">
        <f t="shared" si="410"/>
        <v>0</v>
      </c>
      <c r="AD118" s="50">
        <f t="shared" si="410"/>
        <v>0</v>
      </c>
      <c r="AE118" s="51">
        <f t="shared" si="382"/>
        <v>0</v>
      </c>
      <c r="AF118" s="51">
        <f t="shared" si="383"/>
        <v>0</v>
      </c>
      <c r="AG118" s="51">
        <f t="shared" si="384"/>
        <v>0</v>
      </c>
      <c r="AH118" s="51">
        <f t="shared" si="385"/>
        <v>0</v>
      </c>
      <c r="AI118" s="51">
        <f t="shared" si="386"/>
        <v>0</v>
      </c>
      <c r="AJ118" s="51">
        <f t="shared" ref="AJ118:AU118" si="411">AJ119+AJ120</f>
        <v>0</v>
      </c>
      <c r="AK118" s="51">
        <f t="shared" si="411"/>
        <v>0</v>
      </c>
      <c r="AL118" s="51">
        <f t="shared" si="411"/>
        <v>0</v>
      </c>
      <c r="AM118" s="51">
        <f t="shared" si="411"/>
        <v>0</v>
      </c>
      <c r="AN118" s="51">
        <f t="shared" si="411"/>
        <v>0</v>
      </c>
      <c r="AO118" s="51">
        <f t="shared" si="411"/>
        <v>0</v>
      </c>
      <c r="AP118" s="51">
        <f t="shared" si="411"/>
        <v>0</v>
      </c>
      <c r="AQ118" s="51">
        <f t="shared" si="411"/>
        <v>0</v>
      </c>
      <c r="AR118" s="51">
        <f t="shared" si="411"/>
        <v>0</v>
      </c>
      <c r="AS118" s="51">
        <f t="shared" si="411"/>
        <v>0</v>
      </c>
      <c r="AT118" s="51">
        <f t="shared" si="411"/>
        <v>0</v>
      </c>
      <c r="AU118" s="51">
        <f t="shared" si="411"/>
        <v>0</v>
      </c>
      <c r="AV118" s="50">
        <f t="shared" si="388"/>
        <v>0</v>
      </c>
      <c r="AW118" s="50">
        <f>AW119+AW120</f>
        <v>0</v>
      </c>
      <c r="AX118" s="50">
        <f>AX119+AX120</f>
        <v>0</v>
      </c>
      <c r="AY118" s="50">
        <f>AY119+AY120</f>
        <v>0</v>
      </c>
      <c r="AZ118" s="50">
        <f>AZ119+AZ120</f>
        <v>0</v>
      </c>
      <c r="BA118" s="50">
        <f t="shared" si="389"/>
        <v>0</v>
      </c>
      <c r="BB118" s="50">
        <f t="shared" si="390"/>
        <v>0</v>
      </c>
      <c r="BC118" s="50">
        <f t="shared" si="391"/>
        <v>0</v>
      </c>
      <c r="BD118" s="50">
        <f t="shared" si="392"/>
        <v>0</v>
      </c>
      <c r="BE118" s="50">
        <f t="shared" si="393"/>
        <v>0</v>
      </c>
      <c r="BF118" s="50">
        <f t="shared" ref="BF118:BQ118" si="412">BF119+BF120</f>
        <v>0</v>
      </c>
      <c r="BG118" s="50">
        <f t="shared" si="412"/>
        <v>0</v>
      </c>
      <c r="BH118" s="50">
        <f t="shared" si="412"/>
        <v>0</v>
      </c>
      <c r="BI118" s="50">
        <f t="shared" si="412"/>
        <v>0</v>
      </c>
      <c r="BJ118" s="50">
        <f t="shared" si="412"/>
        <v>0</v>
      </c>
      <c r="BK118" s="50">
        <f t="shared" si="412"/>
        <v>0</v>
      </c>
      <c r="BL118" s="50">
        <f t="shared" si="412"/>
        <v>0</v>
      </c>
      <c r="BM118" s="50">
        <f t="shared" si="412"/>
        <v>0</v>
      </c>
      <c r="BN118" s="50">
        <f t="shared" si="412"/>
        <v>0</v>
      </c>
      <c r="BO118" s="50">
        <f t="shared" si="412"/>
        <v>0</v>
      </c>
      <c r="BP118" s="50">
        <f t="shared" si="412"/>
        <v>0</v>
      </c>
      <c r="BQ118" s="50">
        <f t="shared" si="412"/>
        <v>0</v>
      </c>
      <c r="BR118" s="50">
        <f t="shared" si="395"/>
        <v>0</v>
      </c>
      <c r="BS118" s="50">
        <f t="shared" si="396"/>
        <v>0</v>
      </c>
      <c r="BT118" s="50">
        <f t="shared" si="397"/>
        <v>0</v>
      </c>
      <c r="BU118" s="50">
        <f t="shared" si="398"/>
        <v>0</v>
      </c>
      <c r="BV118" s="50">
        <f t="shared" si="399"/>
        <v>0</v>
      </c>
      <c r="BW118" s="50">
        <f t="shared" ref="BW118:CH118" si="413">BW119+BW120</f>
        <v>0</v>
      </c>
      <c r="BX118" s="50">
        <f t="shared" si="413"/>
        <v>0</v>
      </c>
      <c r="BY118" s="50">
        <f t="shared" si="413"/>
        <v>0</v>
      </c>
      <c r="BZ118" s="50">
        <f t="shared" si="413"/>
        <v>0</v>
      </c>
      <c r="CA118" s="50">
        <f t="shared" si="413"/>
        <v>0</v>
      </c>
      <c r="CB118" s="50">
        <f t="shared" si="413"/>
        <v>0</v>
      </c>
      <c r="CC118" s="50">
        <f t="shared" si="413"/>
        <v>0</v>
      </c>
      <c r="CD118" s="50">
        <f t="shared" si="413"/>
        <v>0</v>
      </c>
      <c r="CE118" s="50">
        <f t="shared" si="413"/>
        <v>0</v>
      </c>
      <c r="CF118" s="50">
        <f t="shared" si="413"/>
        <v>0</v>
      </c>
      <c r="CG118" s="50">
        <f t="shared" si="413"/>
        <v>0</v>
      </c>
      <c r="CH118" s="50">
        <f t="shared" si="413"/>
        <v>0</v>
      </c>
      <c r="CI118" s="50">
        <f t="array" ref="CI118">BR118</f>
        <v>0</v>
      </c>
      <c r="CJ118" s="50">
        <f t="array" ref="CJ118">CI118</f>
        <v>0</v>
      </c>
      <c r="CK118" s="50">
        <f t="array" ref="CK118">CJ118</f>
        <v>0</v>
      </c>
      <c r="CL118" s="50">
        <f t="array" ref="CL118">CK118</f>
        <v>0</v>
      </c>
      <c r="CM118" s="51">
        <f t="shared" si="401"/>
        <v>0</v>
      </c>
      <c r="CN118" s="51">
        <f t="shared" si="402"/>
        <v>0</v>
      </c>
      <c r="CO118" s="51">
        <f t="shared" si="403"/>
        <v>0</v>
      </c>
      <c r="CP118" s="51">
        <f t="shared" si="404"/>
        <v>0</v>
      </c>
      <c r="CQ118" s="51">
        <f t="shared" si="405"/>
        <v>0</v>
      </c>
      <c r="CR118" s="51">
        <f t="shared" ref="CR118:DC118" si="414">CR119+CR120</f>
        <v>0</v>
      </c>
      <c r="CS118" s="51">
        <f t="shared" si="414"/>
        <v>0</v>
      </c>
      <c r="CT118" s="51">
        <f t="shared" si="414"/>
        <v>0</v>
      </c>
      <c r="CU118" s="51">
        <f t="shared" si="414"/>
        <v>0</v>
      </c>
      <c r="CV118" s="51">
        <f t="shared" si="414"/>
        <v>0</v>
      </c>
      <c r="CW118" s="51">
        <f t="shared" si="414"/>
        <v>0</v>
      </c>
      <c r="CX118" s="51">
        <f t="shared" si="414"/>
        <v>0</v>
      </c>
      <c r="CY118" s="51">
        <f t="shared" si="414"/>
        <v>0</v>
      </c>
      <c r="CZ118" s="51">
        <f t="shared" si="414"/>
        <v>0</v>
      </c>
      <c r="DA118" s="51">
        <f t="shared" si="414"/>
        <v>0</v>
      </c>
      <c r="DB118" s="51">
        <f t="shared" si="414"/>
        <v>0</v>
      </c>
      <c r="DC118" s="51">
        <f t="shared" si="414"/>
        <v>0</v>
      </c>
      <c r="DD118" s="46">
        <f t="shared" si="407"/>
        <v>0</v>
      </c>
      <c r="DE118" s="46">
        <f t="shared" si="408"/>
        <v>0</v>
      </c>
      <c r="DF118" s="41">
        <f t="array" ref="DF118">CM118</f>
        <v>0</v>
      </c>
      <c r="DG118" s="41">
        <f t="array" ref="DG118">DF118</f>
        <v>0</v>
      </c>
      <c r="DH118" s="41">
        <f t="array" ref="DH118">DG118</f>
        <v>0</v>
      </c>
      <c r="DI118" s="41">
        <f t="array" ref="DI118">DH118</f>
        <v>0</v>
      </c>
      <c r="DJ118" s="41"/>
      <c r="DK118" s="41"/>
      <c r="DL118" s="41"/>
      <c r="DM118" s="41"/>
      <c r="DN118" s="41"/>
      <c r="DO118" s="41"/>
      <c r="DP118" s="41"/>
    </row>
    <row r="119" spans="1:135" ht="15" hidden="1" customHeight="1" x14ac:dyDescent="0.25">
      <c r="A119" s="47" t="b">
        <f t="shared" ref="A119" si="415">TYPE_TRANSFER_FLUID="вода и пар"</f>
        <v>0</v>
      </c>
      <c r="D119" s="1" t="s">
        <v>161</v>
      </c>
      <c r="E119" s="1">
        <v>3</v>
      </c>
      <c r="G119" s="48" t="str">
        <f>G118&amp;".1"</f>
        <v>6.0.2.1</v>
      </c>
      <c r="H119" s="52" t="s">
        <v>161</v>
      </c>
      <c r="I119" s="52"/>
      <c r="J119" s="48" t="s">
        <v>155</v>
      </c>
      <c r="K119" s="50">
        <f>K87+SUMIF(Баланс!$D$94:$D$115,$D119,Баланс!K$94:K$115)</f>
        <v>0</v>
      </c>
      <c r="L119" s="50">
        <f>L87+SUMIF(Баланс!$D$94:$D$115,$D119,Баланс!L$94:L$115)</f>
        <v>0</v>
      </c>
      <c r="M119" s="50">
        <f>M87+SUMIF(Баланс!$D$94:$D$115,$D119,Баланс!M$94:M$115)</f>
        <v>0</v>
      </c>
      <c r="N119" s="50">
        <f t="shared" si="376"/>
        <v>0</v>
      </c>
      <c r="O119" s="50">
        <f t="shared" si="377"/>
        <v>0</v>
      </c>
      <c r="P119" s="50">
        <f t="shared" si="378"/>
        <v>0</v>
      </c>
      <c r="Q119" s="50">
        <f t="shared" si="379"/>
        <v>0</v>
      </c>
      <c r="R119" s="50">
        <f t="shared" si="380"/>
        <v>0</v>
      </c>
      <c r="S119" s="50">
        <f>S87+SUMIF(Баланс!$D$94:$D$115,$D119,Баланс!S$94:S$115)</f>
        <v>0</v>
      </c>
      <c r="T119" s="50">
        <f>T87+SUMIF(Баланс!$D$94:$D$115,$D119,Баланс!T$94:T$115)</f>
        <v>0</v>
      </c>
      <c r="U119" s="50">
        <f>U87+SUMIF(Баланс!$D$94:$D$115,$D119,Баланс!U$94:U$115)</f>
        <v>0</v>
      </c>
      <c r="V119" s="50">
        <f>V87+SUMIF(Баланс!$D$94:$D$115,$D119,Баланс!V$94:V$115)</f>
        <v>0</v>
      </c>
      <c r="W119" s="50">
        <f>W87+SUMIF(Баланс!$D$94:$D$115,$D119,Баланс!W$94:W$115)</f>
        <v>0</v>
      </c>
      <c r="X119" s="50">
        <f>X87+SUMIF(Баланс!$D$94:$D$115,$D119,Баланс!X$94:X$115)</f>
        <v>0</v>
      </c>
      <c r="Y119" s="50">
        <f>Y87+SUMIF(Баланс!$D$94:$D$115,$D119,Баланс!Y$94:Y$115)</f>
        <v>0</v>
      </c>
      <c r="Z119" s="50">
        <f>Z87+SUMIF(Баланс!$D$94:$D$115,$D119,Баланс!Z$94:Z$115)</f>
        <v>0</v>
      </c>
      <c r="AA119" s="50">
        <f>AA87+SUMIF(Баланс!$D$94:$D$115,$D119,Баланс!AA$94:AA$115)</f>
        <v>0</v>
      </c>
      <c r="AB119" s="50">
        <f>AB87+SUMIF(Баланс!$D$94:$D$115,$D119,Баланс!AB$94:AB$115)</f>
        <v>0</v>
      </c>
      <c r="AC119" s="50">
        <f>AC87+SUMIF(Баланс!$D$94:$D$115,$D119,Баланс!AC$94:AC$115)</f>
        <v>0</v>
      </c>
      <c r="AD119" s="50">
        <f>AD87+SUMIF(Баланс!$D$94:$D$115,$D119,Баланс!AD$94:AD$115)</f>
        <v>0</v>
      </c>
      <c r="AE119" s="51">
        <f t="shared" si="382"/>
        <v>0</v>
      </c>
      <c r="AF119" s="51">
        <f t="shared" si="383"/>
        <v>0</v>
      </c>
      <c r="AG119" s="51">
        <f t="shared" si="384"/>
        <v>0</v>
      </c>
      <c r="AH119" s="51">
        <f t="shared" si="385"/>
        <v>0</v>
      </c>
      <c r="AI119" s="51">
        <f t="shared" si="386"/>
        <v>0</v>
      </c>
      <c r="AJ119" s="51">
        <f>AJ87+SUMIF(Баланс!$D$94:$D$115,$D119,Баланс!AJ$94:AJ$115)</f>
        <v>0</v>
      </c>
      <c r="AK119" s="51">
        <f>AK87+SUMIF(Баланс!$D$94:$D$115,$D119,Баланс!AK$94:AK$115)</f>
        <v>0</v>
      </c>
      <c r="AL119" s="51">
        <f>AL87+SUMIF(Баланс!$D$94:$D$115,$D119,Баланс!AL$94:AL$115)</f>
        <v>0</v>
      </c>
      <c r="AM119" s="51">
        <f>AM87+SUMIF(Баланс!$D$94:$D$115,$D119,Баланс!AM$94:AM$115)</f>
        <v>0</v>
      </c>
      <c r="AN119" s="51">
        <f>AN87+SUMIF(Баланс!$D$94:$D$115,$D119,Баланс!AN$94:AN$115)</f>
        <v>0</v>
      </c>
      <c r="AO119" s="51">
        <f>AO87+SUMIF(Баланс!$D$94:$D$115,$D119,Баланс!AO$94:AO$115)</f>
        <v>0</v>
      </c>
      <c r="AP119" s="51">
        <f>AP87+SUMIF(Баланс!$D$94:$D$115,$D119,Баланс!AP$94:AP$115)</f>
        <v>0</v>
      </c>
      <c r="AQ119" s="51">
        <f>AQ87+SUMIF(Баланс!$D$94:$D$115,$D119,Баланс!AQ$94:AQ$115)</f>
        <v>0</v>
      </c>
      <c r="AR119" s="51">
        <f>AR87+SUMIF(Баланс!$D$94:$D$115,$D119,Баланс!AR$94:AR$115)</f>
        <v>0</v>
      </c>
      <c r="AS119" s="51">
        <f>AS87+SUMIF(Баланс!$D$94:$D$115,$D119,Баланс!AS$94:AS$115)</f>
        <v>0</v>
      </c>
      <c r="AT119" s="51">
        <f>AT87+SUMIF(Баланс!$D$94:$D$115,$D119,Баланс!AT$94:AT$115)</f>
        <v>0</v>
      </c>
      <c r="AU119" s="51">
        <f>AU87+SUMIF(Баланс!$D$94:$D$115,$D119,Баланс!AU$94:AU$115)</f>
        <v>0</v>
      </c>
      <c r="AV119" s="50">
        <f t="shared" si="388"/>
        <v>0</v>
      </c>
      <c r="AW119" s="50">
        <f>AW87+SUMIF(Баланс!$D$94:$D$115,$D119,Баланс!AW$94:AW$115)</f>
        <v>0</v>
      </c>
      <c r="AX119" s="50">
        <f>AX87+SUMIF(Баланс!$D$94:$D$115,$D119,Баланс!AX$94:AX$115)</f>
        <v>0</v>
      </c>
      <c r="AY119" s="50">
        <f>AY87+SUMIF(Баланс!$D$94:$D$115,$D119,Баланс!AY$94:AY$115)</f>
        <v>0</v>
      </c>
      <c r="AZ119" s="50">
        <f>AZ87+SUMIF(Баланс!$D$94:$D$115,$D119,Баланс!AZ$94:AZ$115)</f>
        <v>0</v>
      </c>
      <c r="BA119" s="50">
        <f t="shared" si="389"/>
        <v>0</v>
      </c>
      <c r="BB119" s="50">
        <f t="shared" si="390"/>
        <v>0</v>
      </c>
      <c r="BC119" s="50">
        <f t="shared" si="391"/>
        <v>0</v>
      </c>
      <c r="BD119" s="50">
        <f t="shared" si="392"/>
        <v>0</v>
      </c>
      <c r="BE119" s="50">
        <f t="shared" si="393"/>
        <v>0</v>
      </c>
      <c r="BF119" s="50">
        <f>BF87+SUMIF(Баланс!$D$94:$D$115,$D119,Баланс!BF$94:BF$115)</f>
        <v>0</v>
      </c>
      <c r="BG119" s="50">
        <f>BG87+SUMIF(Баланс!$D$94:$D$115,$D119,Баланс!BG$94:BG$115)</f>
        <v>0</v>
      </c>
      <c r="BH119" s="50">
        <f>BH87+SUMIF(Баланс!$D$94:$D$115,$D119,Баланс!BH$94:BH$115)</f>
        <v>0</v>
      </c>
      <c r="BI119" s="50">
        <f>BI87+SUMIF(Баланс!$D$94:$D$115,$D119,Баланс!BI$94:BI$115)</f>
        <v>0</v>
      </c>
      <c r="BJ119" s="50">
        <f>BJ87+SUMIF(Баланс!$D$94:$D$115,$D119,Баланс!BJ$94:BJ$115)</f>
        <v>0</v>
      </c>
      <c r="BK119" s="50">
        <f>BK87+SUMIF(Баланс!$D$94:$D$115,$D119,Баланс!BK$94:BK$115)</f>
        <v>0</v>
      </c>
      <c r="BL119" s="50">
        <f>BL87+SUMIF(Баланс!$D$94:$D$115,$D119,Баланс!BL$94:BL$115)</f>
        <v>0</v>
      </c>
      <c r="BM119" s="50">
        <f>BM87+SUMIF(Баланс!$D$94:$D$115,$D119,Баланс!BM$94:BM$115)</f>
        <v>0</v>
      </c>
      <c r="BN119" s="50">
        <f>BN87+SUMIF(Баланс!$D$94:$D$115,$D119,Баланс!BN$94:BN$115)</f>
        <v>0</v>
      </c>
      <c r="BO119" s="50">
        <f>BO87+SUMIF(Баланс!$D$94:$D$115,$D119,Баланс!BO$94:BO$115)</f>
        <v>0</v>
      </c>
      <c r="BP119" s="50">
        <f>BP87+SUMIF(Баланс!$D$94:$D$115,$D119,Баланс!BP$94:BP$115)</f>
        <v>0</v>
      </c>
      <c r="BQ119" s="50">
        <f>BQ87+SUMIF(Баланс!$D$94:$D$115,$D119,Баланс!BQ$94:BQ$115)</f>
        <v>0</v>
      </c>
      <c r="BR119" s="50">
        <f t="shared" si="395"/>
        <v>0</v>
      </c>
      <c r="BS119" s="50">
        <f t="shared" si="396"/>
        <v>0</v>
      </c>
      <c r="BT119" s="50">
        <f t="shared" si="397"/>
        <v>0</v>
      </c>
      <c r="BU119" s="50">
        <f t="shared" si="398"/>
        <v>0</v>
      </c>
      <c r="BV119" s="50">
        <f t="shared" si="399"/>
        <v>0</v>
      </c>
      <c r="BW119" s="50">
        <f>BW87+SUMIF(Баланс!$D$94:$D$115,$D119,Баланс!BW$94:BW$115)</f>
        <v>0</v>
      </c>
      <c r="BX119" s="50">
        <f>BX87+SUMIF(Баланс!$D$94:$D$115,$D119,Баланс!BX$94:BX$115)</f>
        <v>0</v>
      </c>
      <c r="BY119" s="50">
        <f>BY87+SUMIF(Баланс!$D$94:$D$115,$D119,Баланс!BY$94:BY$115)</f>
        <v>0</v>
      </c>
      <c r="BZ119" s="50">
        <f>BZ87+SUMIF(Баланс!$D$94:$D$115,$D119,Баланс!BZ$94:BZ$115)</f>
        <v>0</v>
      </c>
      <c r="CA119" s="50">
        <f>CA87+SUMIF(Баланс!$D$94:$D$115,$D119,Баланс!CA$94:CA$115)</f>
        <v>0</v>
      </c>
      <c r="CB119" s="50">
        <f>CB87+SUMIF(Баланс!$D$94:$D$115,$D119,Баланс!CB$94:CB$115)</f>
        <v>0</v>
      </c>
      <c r="CC119" s="50">
        <f>CC87+SUMIF(Баланс!$D$94:$D$115,$D119,Баланс!CC$94:CC$115)</f>
        <v>0</v>
      </c>
      <c r="CD119" s="50">
        <f>CD87+SUMIF(Баланс!$D$94:$D$115,$D119,Баланс!CD$94:CD$115)</f>
        <v>0</v>
      </c>
      <c r="CE119" s="50">
        <f>CE87+SUMIF(Баланс!$D$94:$D$115,$D119,Баланс!CE$94:CE$115)</f>
        <v>0</v>
      </c>
      <c r="CF119" s="50">
        <f>CF87+SUMIF(Баланс!$D$94:$D$115,$D119,Баланс!CF$94:CF$115)</f>
        <v>0</v>
      </c>
      <c r="CG119" s="50">
        <f>CG87+SUMIF(Баланс!$D$94:$D$115,$D119,Баланс!CG$94:CG$115)</f>
        <v>0</v>
      </c>
      <c r="CH119" s="50">
        <f>CH87+SUMIF(Баланс!$D$94:$D$115,$D119,Баланс!CH$94:CH$115)</f>
        <v>0</v>
      </c>
      <c r="CI119" s="50">
        <f t="array" ref="CI119">BR119</f>
        <v>0</v>
      </c>
      <c r="CJ119" s="50">
        <f t="array" ref="CJ119">CI119</f>
        <v>0</v>
      </c>
      <c r="CK119" s="50">
        <f t="array" ref="CK119">CJ119</f>
        <v>0</v>
      </c>
      <c r="CL119" s="50">
        <f t="array" ref="CL119">CK119</f>
        <v>0</v>
      </c>
      <c r="CM119" s="51">
        <f t="shared" si="401"/>
        <v>0</v>
      </c>
      <c r="CN119" s="51">
        <f t="shared" si="402"/>
        <v>0</v>
      </c>
      <c r="CO119" s="51">
        <f t="shared" si="403"/>
        <v>0</v>
      </c>
      <c r="CP119" s="51">
        <f t="shared" si="404"/>
        <v>0</v>
      </c>
      <c r="CQ119" s="51">
        <f t="shared" si="405"/>
        <v>0</v>
      </c>
      <c r="CR119" s="51">
        <f>CR87+SUMIF(Баланс!$D$94:$D$115,$D119,Баланс!CR$94:CR$115)</f>
        <v>0</v>
      </c>
      <c r="CS119" s="51">
        <f>CS87+SUMIF(Баланс!$D$94:$D$115,$D119,Баланс!CS$94:CS$115)</f>
        <v>0</v>
      </c>
      <c r="CT119" s="51">
        <f>CT87+SUMIF(Баланс!$D$94:$D$115,$D119,Баланс!CT$94:CT$115)</f>
        <v>0</v>
      </c>
      <c r="CU119" s="51">
        <f>CU87+SUMIF(Баланс!$D$94:$D$115,$D119,Баланс!CU$94:CU$115)</f>
        <v>0</v>
      </c>
      <c r="CV119" s="51">
        <f>CV87+SUMIF(Баланс!$D$94:$D$115,$D119,Баланс!CV$94:CV$115)</f>
        <v>0</v>
      </c>
      <c r="CW119" s="51">
        <f>CW87+SUMIF(Баланс!$D$94:$D$115,$D119,Баланс!CW$94:CW$115)</f>
        <v>0</v>
      </c>
      <c r="CX119" s="51">
        <f>CX87+SUMIF(Баланс!$D$94:$D$115,$D119,Баланс!CX$94:CX$115)</f>
        <v>0</v>
      </c>
      <c r="CY119" s="51">
        <f>CY87+SUMIF(Баланс!$D$94:$D$115,$D119,Баланс!CY$94:CY$115)</f>
        <v>0</v>
      </c>
      <c r="CZ119" s="51">
        <f>CZ87+SUMIF(Баланс!$D$94:$D$115,$D119,Баланс!CZ$94:CZ$115)</f>
        <v>0</v>
      </c>
      <c r="DA119" s="51">
        <f>DA87+SUMIF(Баланс!$D$94:$D$115,$D119,Баланс!DA$94:DA$115)</f>
        <v>0</v>
      </c>
      <c r="DB119" s="51">
        <f>DB87+SUMIF(Баланс!$D$94:$D$115,$D119,Баланс!DB$94:DB$115)</f>
        <v>0</v>
      </c>
      <c r="DC119" s="51">
        <f>DC87+SUMIF(Баланс!$D$94:$D$115,$D119,Баланс!DC$94:DC$115)</f>
        <v>0</v>
      </c>
      <c r="DD119" s="46">
        <f t="shared" si="407"/>
        <v>0</v>
      </c>
      <c r="DE119" s="46">
        <f t="shared" si="408"/>
        <v>0</v>
      </c>
      <c r="DF119" s="41">
        <f t="array" ref="DF119">CM119</f>
        <v>0</v>
      </c>
      <c r="DG119" s="41">
        <f t="array" ref="DG119">DF119</f>
        <v>0</v>
      </c>
      <c r="DH119" s="41">
        <f t="array" ref="DH119">DG119</f>
        <v>0</v>
      </c>
      <c r="DI119" s="41">
        <f t="array" ref="DI119">DH119</f>
        <v>0</v>
      </c>
      <c r="DJ119" s="41"/>
      <c r="DK119" s="41"/>
      <c r="DL119" s="41"/>
      <c r="DM119" s="41"/>
      <c r="DN119" s="41"/>
      <c r="DO119" s="41"/>
      <c r="DP119" s="41"/>
    </row>
    <row r="120" spans="1:135" ht="15" hidden="1" customHeight="1" x14ac:dyDescent="0.25">
      <c r="A120" s="47" t="b">
        <f t="shared" ref="A120" si="416">TYPE_TRANSFER_FLUID="вода и пар"</f>
        <v>0</v>
      </c>
      <c r="E120" s="1">
        <v>4</v>
      </c>
      <c r="G120" s="48" t="str">
        <f>G118&amp;".2"</f>
        <v>6.0.2.2</v>
      </c>
      <c r="H120" s="52" t="s">
        <v>162</v>
      </c>
      <c r="I120" s="52"/>
      <c r="J120" s="48" t="s">
        <v>155</v>
      </c>
      <c r="K120" s="50">
        <f>SUM(K121:K124)</f>
        <v>0</v>
      </c>
      <c r="L120" s="50">
        <f>SUM(L121:L124)</f>
        <v>0</v>
      </c>
      <c r="M120" s="50">
        <f>SUM(M121:M124)</f>
        <v>0</v>
      </c>
      <c r="N120" s="50">
        <f t="shared" si="376"/>
        <v>0</v>
      </c>
      <c r="O120" s="50">
        <f t="shared" si="377"/>
        <v>0</v>
      </c>
      <c r="P120" s="50">
        <f t="shared" si="378"/>
        <v>0</v>
      </c>
      <c r="Q120" s="50">
        <f t="shared" si="379"/>
        <v>0</v>
      </c>
      <c r="R120" s="50">
        <f t="shared" si="380"/>
        <v>0</v>
      </c>
      <c r="S120" s="50">
        <f t="shared" ref="S120:AD120" si="417">SUM(S121:S124)</f>
        <v>0</v>
      </c>
      <c r="T120" s="50">
        <f t="shared" si="417"/>
        <v>0</v>
      </c>
      <c r="U120" s="50">
        <f t="shared" si="417"/>
        <v>0</v>
      </c>
      <c r="V120" s="50">
        <f t="shared" si="417"/>
        <v>0</v>
      </c>
      <c r="W120" s="50">
        <f t="shared" si="417"/>
        <v>0</v>
      </c>
      <c r="X120" s="50">
        <f t="shared" si="417"/>
        <v>0</v>
      </c>
      <c r="Y120" s="50">
        <f t="shared" si="417"/>
        <v>0</v>
      </c>
      <c r="Z120" s="50">
        <f t="shared" si="417"/>
        <v>0</v>
      </c>
      <c r="AA120" s="50">
        <f t="shared" si="417"/>
        <v>0</v>
      </c>
      <c r="AB120" s="50">
        <f t="shared" si="417"/>
        <v>0</v>
      </c>
      <c r="AC120" s="50">
        <f t="shared" si="417"/>
        <v>0</v>
      </c>
      <c r="AD120" s="50">
        <f t="shared" si="417"/>
        <v>0</v>
      </c>
      <c r="AE120" s="51">
        <f t="shared" si="382"/>
        <v>0</v>
      </c>
      <c r="AF120" s="51">
        <f t="shared" si="383"/>
        <v>0</v>
      </c>
      <c r="AG120" s="51">
        <f t="shared" si="384"/>
        <v>0</v>
      </c>
      <c r="AH120" s="51">
        <f t="shared" si="385"/>
        <v>0</v>
      </c>
      <c r="AI120" s="51">
        <f t="shared" si="386"/>
        <v>0</v>
      </c>
      <c r="AJ120" s="51">
        <f t="shared" ref="AJ120:AU120" si="418">SUM(AJ121:AJ124)</f>
        <v>0</v>
      </c>
      <c r="AK120" s="51">
        <f t="shared" si="418"/>
        <v>0</v>
      </c>
      <c r="AL120" s="51">
        <f t="shared" si="418"/>
        <v>0</v>
      </c>
      <c r="AM120" s="51">
        <f t="shared" si="418"/>
        <v>0</v>
      </c>
      <c r="AN120" s="51">
        <f t="shared" si="418"/>
        <v>0</v>
      </c>
      <c r="AO120" s="51">
        <f t="shared" si="418"/>
        <v>0</v>
      </c>
      <c r="AP120" s="51">
        <f t="shared" si="418"/>
        <v>0</v>
      </c>
      <c r="AQ120" s="51">
        <f t="shared" si="418"/>
        <v>0</v>
      </c>
      <c r="AR120" s="51">
        <f t="shared" si="418"/>
        <v>0</v>
      </c>
      <c r="AS120" s="51">
        <f t="shared" si="418"/>
        <v>0</v>
      </c>
      <c r="AT120" s="51">
        <f t="shared" si="418"/>
        <v>0</v>
      </c>
      <c r="AU120" s="51">
        <f t="shared" si="418"/>
        <v>0</v>
      </c>
      <c r="AV120" s="50">
        <f t="shared" si="388"/>
        <v>0</v>
      </c>
      <c r="AW120" s="50">
        <f>SUM(AW121:AW124)</f>
        <v>0</v>
      </c>
      <c r="AX120" s="50">
        <f>SUM(AX121:AX124)</f>
        <v>0</v>
      </c>
      <c r="AY120" s="50">
        <f>SUM(AY121:AY124)</f>
        <v>0</v>
      </c>
      <c r="AZ120" s="50">
        <f>SUM(AZ121:AZ124)</f>
        <v>0</v>
      </c>
      <c r="BA120" s="50">
        <f t="shared" si="389"/>
        <v>0</v>
      </c>
      <c r="BB120" s="50">
        <f t="shared" si="390"/>
        <v>0</v>
      </c>
      <c r="BC120" s="50">
        <f t="shared" si="391"/>
        <v>0</v>
      </c>
      <c r="BD120" s="50">
        <f t="shared" si="392"/>
        <v>0</v>
      </c>
      <c r="BE120" s="50">
        <f t="shared" si="393"/>
        <v>0</v>
      </c>
      <c r="BF120" s="50">
        <f t="shared" ref="BF120:BQ120" si="419">SUM(BF121:BF124)</f>
        <v>0</v>
      </c>
      <c r="BG120" s="50">
        <f t="shared" si="419"/>
        <v>0</v>
      </c>
      <c r="BH120" s="50">
        <f t="shared" si="419"/>
        <v>0</v>
      </c>
      <c r="BI120" s="50">
        <f t="shared" si="419"/>
        <v>0</v>
      </c>
      <c r="BJ120" s="50">
        <f t="shared" si="419"/>
        <v>0</v>
      </c>
      <c r="BK120" s="50">
        <f t="shared" si="419"/>
        <v>0</v>
      </c>
      <c r="BL120" s="50">
        <f t="shared" si="419"/>
        <v>0</v>
      </c>
      <c r="BM120" s="50">
        <f t="shared" si="419"/>
        <v>0</v>
      </c>
      <c r="BN120" s="50">
        <f t="shared" si="419"/>
        <v>0</v>
      </c>
      <c r="BO120" s="50">
        <f t="shared" si="419"/>
        <v>0</v>
      </c>
      <c r="BP120" s="50">
        <f t="shared" si="419"/>
        <v>0</v>
      </c>
      <c r="BQ120" s="50">
        <f t="shared" si="419"/>
        <v>0</v>
      </c>
      <c r="BR120" s="50">
        <f t="shared" si="395"/>
        <v>0</v>
      </c>
      <c r="BS120" s="50">
        <f t="shared" si="396"/>
        <v>0</v>
      </c>
      <c r="BT120" s="50">
        <f t="shared" si="397"/>
        <v>0</v>
      </c>
      <c r="BU120" s="50">
        <f t="shared" si="398"/>
        <v>0</v>
      </c>
      <c r="BV120" s="50">
        <f t="shared" si="399"/>
        <v>0</v>
      </c>
      <c r="BW120" s="50">
        <f t="shared" ref="BW120:CH120" si="420">SUM(BW121:BW124)</f>
        <v>0</v>
      </c>
      <c r="BX120" s="50">
        <f t="shared" si="420"/>
        <v>0</v>
      </c>
      <c r="BY120" s="50">
        <f t="shared" si="420"/>
        <v>0</v>
      </c>
      <c r="BZ120" s="50">
        <f t="shared" si="420"/>
        <v>0</v>
      </c>
      <c r="CA120" s="50">
        <f t="shared" si="420"/>
        <v>0</v>
      </c>
      <c r="CB120" s="50">
        <f t="shared" si="420"/>
        <v>0</v>
      </c>
      <c r="CC120" s="50">
        <f t="shared" si="420"/>
        <v>0</v>
      </c>
      <c r="CD120" s="50">
        <f t="shared" si="420"/>
        <v>0</v>
      </c>
      <c r="CE120" s="50">
        <f t="shared" si="420"/>
        <v>0</v>
      </c>
      <c r="CF120" s="50">
        <f t="shared" si="420"/>
        <v>0</v>
      </c>
      <c r="CG120" s="50">
        <f t="shared" si="420"/>
        <v>0</v>
      </c>
      <c r="CH120" s="50">
        <f t="shared" si="420"/>
        <v>0</v>
      </c>
      <c r="CI120" s="50">
        <f t="array" ref="CI120">BR120</f>
        <v>0</v>
      </c>
      <c r="CJ120" s="50">
        <f t="array" ref="CJ120">CI120</f>
        <v>0</v>
      </c>
      <c r="CK120" s="50">
        <f t="array" ref="CK120">CJ120</f>
        <v>0</v>
      </c>
      <c r="CL120" s="50">
        <f t="array" ref="CL120">CK120</f>
        <v>0</v>
      </c>
      <c r="CM120" s="51">
        <f t="shared" si="401"/>
        <v>0</v>
      </c>
      <c r="CN120" s="51">
        <f t="shared" si="402"/>
        <v>0</v>
      </c>
      <c r="CO120" s="51">
        <f t="shared" si="403"/>
        <v>0</v>
      </c>
      <c r="CP120" s="51">
        <f t="shared" si="404"/>
        <v>0</v>
      </c>
      <c r="CQ120" s="51">
        <f t="shared" si="405"/>
        <v>0</v>
      </c>
      <c r="CR120" s="51">
        <f t="shared" ref="CR120:DC120" si="421">SUM(CR121:CR124)</f>
        <v>0</v>
      </c>
      <c r="CS120" s="51">
        <f t="shared" si="421"/>
        <v>0</v>
      </c>
      <c r="CT120" s="51">
        <f t="shared" si="421"/>
        <v>0</v>
      </c>
      <c r="CU120" s="51">
        <f t="shared" si="421"/>
        <v>0</v>
      </c>
      <c r="CV120" s="51">
        <f t="shared" si="421"/>
        <v>0</v>
      </c>
      <c r="CW120" s="51">
        <f t="shared" si="421"/>
        <v>0</v>
      </c>
      <c r="CX120" s="51">
        <f t="shared" si="421"/>
        <v>0</v>
      </c>
      <c r="CY120" s="51">
        <f t="shared" si="421"/>
        <v>0</v>
      </c>
      <c r="CZ120" s="51">
        <f t="shared" si="421"/>
        <v>0</v>
      </c>
      <c r="DA120" s="51">
        <f t="shared" si="421"/>
        <v>0</v>
      </c>
      <c r="DB120" s="51">
        <f t="shared" si="421"/>
        <v>0</v>
      </c>
      <c r="DC120" s="51">
        <f t="shared" si="421"/>
        <v>0</v>
      </c>
      <c r="DD120" s="46">
        <f t="shared" si="407"/>
        <v>0</v>
      </c>
      <c r="DE120" s="46">
        <f t="shared" si="408"/>
        <v>0</v>
      </c>
      <c r="DF120" s="41">
        <f t="array" ref="DF120">CM120</f>
        <v>0</v>
      </c>
      <c r="DG120" s="41">
        <f t="array" ref="DG120">DF120</f>
        <v>0</v>
      </c>
      <c r="DH120" s="41">
        <f t="array" ref="DH120">DG120</f>
        <v>0</v>
      </c>
      <c r="DI120" s="41">
        <f t="array" ref="DI120">DH120</f>
        <v>0</v>
      </c>
      <c r="DJ120" s="41"/>
      <c r="DK120" s="41"/>
      <c r="DL120" s="41"/>
      <c r="DM120" s="41"/>
      <c r="DN120" s="41"/>
      <c r="DO120" s="41"/>
      <c r="DP120" s="41"/>
    </row>
    <row r="121" spans="1:135" ht="15" hidden="1" customHeight="1" x14ac:dyDescent="0.25">
      <c r="A121" s="47" t="b">
        <f t="shared" ref="A121" si="422">TYPE_TRANSFER_FLUID="вода и пар"</f>
        <v>0</v>
      </c>
      <c r="D121" s="1" t="s">
        <v>164</v>
      </c>
      <c r="E121" s="1">
        <v>5</v>
      </c>
      <c r="G121" s="48" t="str">
        <f>G120&amp;".1"</f>
        <v>6.0.2.2.1</v>
      </c>
      <c r="H121" s="53" t="s">
        <v>163</v>
      </c>
      <c r="I121" s="53"/>
      <c r="J121" s="48" t="s">
        <v>155</v>
      </c>
      <c r="K121" s="50">
        <f>K89+SUMIF(Баланс!$D$94:$D$115,$D121,Баланс!K$94:K$115)</f>
        <v>0</v>
      </c>
      <c r="L121" s="50">
        <f>L89+SUMIF(Баланс!$D$94:$D$115,$D121,Баланс!L$94:L$115)</f>
        <v>0</v>
      </c>
      <c r="M121" s="50">
        <f>M89+SUMIF(Баланс!$D$94:$D$115,$D121,Баланс!M$94:M$115)</f>
        <v>0</v>
      </c>
      <c r="N121" s="50">
        <f t="shared" si="376"/>
        <v>0</v>
      </c>
      <c r="O121" s="50">
        <f t="shared" si="377"/>
        <v>0</v>
      </c>
      <c r="P121" s="50">
        <f t="shared" si="378"/>
        <v>0</v>
      </c>
      <c r="Q121" s="50">
        <f t="shared" si="379"/>
        <v>0</v>
      </c>
      <c r="R121" s="50">
        <f t="shared" si="380"/>
        <v>0</v>
      </c>
      <c r="S121" s="50">
        <f>S89+SUMIF(Баланс!$D$94:$D$115,$D121,Баланс!S$94:S$115)</f>
        <v>0</v>
      </c>
      <c r="T121" s="50">
        <f>T89+SUMIF(Баланс!$D$94:$D$115,$D121,Баланс!T$94:T$115)</f>
        <v>0</v>
      </c>
      <c r="U121" s="50">
        <f>U89+SUMIF(Баланс!$D$94:$D$115,$D121,Баланс!U$94:U$115)</f>
        <v>0</v>
      </c>
      <c r="V121" s="50">
        <f>V89+SUMIF(Баланс!$D$94:$D$115,$D121,Баланс!V$94:V$115)</f>
        <v>0</v>
      </c>
      <c r="W121" s="50">
        <f>W89+SUMIF(Баланс!$D$94:$D$115,$D121,Баланс!W$94:W$115)</f>
        <v>0</v>
      </c>
      <c r="X121" s="50">
        <f>X89+SUMIF(Баланс!$D$94:$D$115,$D121,Баланс!X$94:X$115)</f>
        <v>0</v>
      </c>
      <c r="Y121" s="50">
        <f>Y89+SUMIF(Баланс!$D$94:$D$115,$D121,Баланс!Y$94:Y$115)</f>
        <v>0</v>
      </c>
      <c r="Z121" s="50">
        <f>Z89+SUMIF(Баланс!$D$94:$D$115,$D121,Баланс!Z$94:Z$115)</f>
        <v>0</v>
      </c>
      <c r="AA121" s="50">
        <f>AA89+SUMIF(Баланс!$D$94:$D$115,$D121,Баланс!AA$94:AA$115)</f>
        <v>0</v>
      </c>
      <c r="AB121" s="50">
        <f>AB89+SUMIF(Баланс!$D$94:$D$115,$D121,Баланс!AB$94:AB$115)</f>
        <v>0</v>
      </c>
      <c r="AC121" s="50">
        <f>AC89+SUMIF(Баланс!$D$94:$D$115,$D121,Баланс!AC$94:AC$115)</f>
        <v>0</v>
      </c>
      <c r="AD121" s="50">
        <f>AD89+SUMIF(Баланс!$D$94:$D$115,$D121,Баланс!AD$94:AD$115)</f>
        <v>0</v>
      </c>
      <c r="AE121" s="51">
        <f t="shared" si="382"/>
        <v>0</v>
      </c>
      <c r="AF121" s="51">
        <f t="shared" si="383"/>
        <v>0</v>
      </c>
      <c r="AG121" s="51">
        <f t="shared" si="384"/>
        <v>0</v>
      </c>
      <c r="AH121" s="51">
        <f t="shared" si="385"/>
        <v>0</v>
      </c>
      <c r="AI121" s="51">
        <f t="shared" si="386"/>
        <v>0</v>
      </c>
      <c r="AJ121" s="51">
        <f>AJ89+SUMIF(Баланс!$D$94:$D$115,$D121,Баланс!AJ$94:AJ$115)</f>
        <v>0</v>
      </c>
      <c r="AK121" s="51">
        <f>AK89+SUMIF(Баланс!$D$94:$D$115,$D121,Баланс!AK$94:AK$115)</f>
        <v>0</v>
      </c>
      <c r="AL121" s="51">
        <f>AL89+SUMIF(Баланс!$D$94:$D$115,$D121,Баланс!AL$94:AL$115)</f>
        <v>0</v>
      </c>
      <c r="AM121" s="51">
        <f>AM89+SUMIF(Баланс!$D$94:$D$115,$D121,Баланс!AM$94:AM$115)</f>
        <v>0</v>
      </c>
      <c r="AN121" s="51">
        <f>AN89+SUMIF(Баланс!$D$94:$D$115,$D121,Баланс!AN$94:AN$115)</f>
        <v>0</v>
      </c>
      <c r="AO121" s="51">
        <f>AO89+SUMIF(Баланс!$D$94:$D$115,$D121,Баланс!AO$94:AO$115)</f>
        <v>0</v>
      </c>
      <c r="AP121" s="51">
        <f>AP89+SUMIF(Баланс!$D$94:$D$115,$D121,Баланс!AP$94:AP$115)</f>
        <v>0</v>
      </c>
      <c r="AQ121" s="51">
        <f>AQ89+SUMIF(Баланс!$D$94:$D$115,$D121,Баланс!AQ$94:AQ$115)</f>
        <v>0</v>
      </c>
      <c r="AR121" s="51">
        <f>AR89+SUMIF(Баланс!$D$94:$D$115,$D121,Баланс!AR$94:AR$115)</f>
        <v>0</v>
      </c>
      <c r="AS121" s="51">
        <f>AS89+SUMIF(Баланс!$D$94:$D$115,$D121,Баланс!AS$94:AS$115)</f>
        <v>0</v>
      </c>
      <c r="AT121" s="51">
        <f>AT89+SUMIF(Баланс!$D$94:$D$115,$D121,Баланс!AT$94:AT$115)</f>
        <v>0</v>
      </c>
      <c r="AU121" s="51">
        <f>AU89+SUMIF(Баланс!$D$94:$D$115,$D121,Баланс!AU$94:AU$115)</f>
        <v>0</v>
      </c>
      <c r="AV121" s="50">
        <f t="shared" si="388"/>
        <v>0</v>
      </c>
      <c r="AW121" s="50">
        <f>AW89+SUMIF(Баланс!$D$94:$D$115,$D121,Баланс!AW$94:AW$115)</f>
        <v>0</v>
      </c>
      <c r="AX121" s="50">
        <f>AX89+SUMIF(Баланс!$D$94:$D$115,$D121,Баланс!AX$94:AX$115)</f>
        <v>0</v>
      </c>
      <c r="AY121" s="50">
        <f>AY89+SUMIF(Баланс!$D$94:$D$115,$D121,Баланс!AY$94:AY$115)</f>
        <v>0</v>
      </c>
      <c r="AZ121" s="50">
        <f>AZ89+SUMIF(Баланс!$D$94:$D$115,$D121,Баланс!AZ$94:AZ$115)</f>
        <v>0</v>
      </c>
      <c r="BA121" s="50">
        <f t="shared" si="389"/>
        <v>0</v>
      </c>
      <c r="BB121" s="50">
        <f t="shared" si="390"/>
        <v>0</v>
      </c>
      <c r="BC121" s="50">
        <f t="shared" si="391"/>
        <v>0</v>
      </c>
      <c r="BD121" s="50">
        <f t="shared" si="392"/>
        <v>0</v>
      </c>
      <c r="BE121" s="50">
        <f t="shared" si="393"/>
        <v>0</v>
      </c>
      <c r="BF121" s="50">
        <f>BF89+SUMIF(Баланс!$D$94:$D$115,$D121,Баланс!BF$94:BF$115)</f>
        <v>0</v>
      </c>
      <c r="BG121" s="50">
        <f>BG89+SUMIF(Баланс!$D$94:$D$115,$D121,Баланс!BG$94:BG$115)</f>
        <v>0</v>
      </c>
      <c r="BH121" s="50">
        <f>BH89+SUMIF(Баланс!$D$94:$D$115,$D121,Баланс!BH$94:BH$115)</f>
        <v>0</v>
      </c>
      <c r="BI121" s="50">
        <f>BI89+SUMIF(Баланс!$D$94:$D$115,$D121,Баланс!BI$94:BI$115)</f>
        <v>0</v>
      </c>
      <c r="BJ121" s="50">
        <f>BJ89+SUMIF(Баланс!$D$94:$D$115,$D121,Баланс!BJ$94:BJ$115)</f>
        <v>0</v>
      </c>
      <c r="BK121" s="50">
        <f>BK89+SUMIF(Баланс!$D$94:$D$115,$D121,Баланс!BK$94:BK$115)</f>
        <v>0</v>
      </c>
      <c r="BL121" s="50">
        <f>BL89+SUMIF(Баланс!$D$94:$D$115,$D121,Баланс!BL$94:BL$115)</f>
        <v>0</v>
      </c>
      <c r="BM121" s="50">
        <f>BM89+SUMIF(Баланс!$D$94:$D$115,$D121,Баланс!BM$94:BM$115)</f>
        <v>0</v>
      </c>
      <c r="BN121" s="50">
        <f>BN89+SUMIF(Баланс!$D$94:$D$115,$D121,Баланс!BN$94:BN$115)</f>
        <v>0</v>
      </c>
      <c r="BO121" s="50">
        <f>BO89+SUMIF(Баланс!$D$94:$D$115,$D121,Баланс!BO$94:BO$115)</f>
        <v>0</v>
      </c>
      <c r="BP121" s="50">
        <f>BP89+SUMIF(Баланс!$D$94:$D$115,$D121,Баланс!BP$94:BP$115)</f>
        <v>0</v>
      </c>
      <c r="BQ121" s="50">
        <f>BQ89+SUMIF(Баланс!$D$94:$D$115,$D121,Баланс!BQ$94:BQ$115)</f>
        <v>0</v>
      </c>
      <c r="BR121" s="50">
        <f t="shared" si="395"/>
        <v>0</v>
      </c>
      <c r="BS121" s="50">
        <f t="shared" si="396"/>
        <v>0</v>
      </c>
      <c r="BT121" s="50">
        <f t="shared" si="397"/>
        <v>0</v>
      </c>
      <c r="BU121" s="50">
        <f t="shared" si="398"/>
        <v>0</v>
      </c>
      <c r="BV121" s="50">
        <f t="shared" si="399"/>
        <v>0</v>
      </c>
      <c r="BW121" s="50">
        <f>BW89+SUMIF(Баланс!$D$94:$D$115,$D121,Баланс!BW$94:BW$115)</f>
        <v>0</v>
      </c>
      <c r="BX121" s="50">
        <f>BX89+SUMIF(Баланс!$D$94:$D$115,$D121,Баланс!BX$94:BX$115)</f>
        <v>0</v>
      </c>
      <c r="BY121" s="50">
        <f>BY89+SUMIF(Баланс!$D$94:$D$115,$D121,Баланс!BY$94:BY$115)</f>
        <v>0</v>
      </c>
      <c r="BZ121" s="50">
        <f>BZ89+SUMIF(Баланс!$D$94:$D$115,$D121,Баланс!BZ$94:BZ$115)</f>
        <v>0</v>
      </c>
      <c r="CA121" s="50">
        <f>CA89+SUMIF(Баланс!$D$94:$D$115,$D121,Баланс!CA$94:CA$115)</f>
        <v>0</v>
      </c>
      <c r="CB121" s="50">
        <f>CB89+SUMIF(Баланс!$D$94:$D$115,$D121,Баланс!CB$94:CB$115)</f>
        <v>0</v>
      </c>
      <c r="CC121" s="50">
        <f>CC89+SUMIF(Баланс!$D$94:$D$115,$D121,Баланс!CC$94:CC$115)</f>
        <v>0</v>
      </c>
      <c r="CD121" s="50">
        <f>CD89+SUMIF(Баланс!$D$94:$D$115,$D121,Баланс!CD$94:CD$115)</f>
        <v>0</v>
      </c>
      <c r="CE121" s="50">
        <f>CE89+SUMIF(Баланс!$D$94:$D$115,$D121,Баланс!CE$94:CE$115)</f>
        <v>0</v>
      </c>
      <c r="CF121" s="50">
        <f>CF89+SUMIF(Баланс!$D$94:$D$115,$D121,Баланс!CF$94:CF$115)</f>
        <v>0</v>
      </c>
      <c r="CG121" s="50">
        <f>CG89+SUMIF(Баланс!$D$94:$D$115,$D121,Баланс!CG$94:CG$115)</f>
        <v>0</v>
      </c>
      <c r="CH121" s="50">
        <f>CH89+SUMIF(Баланс!$D$94:$D$115,$D121,Баланс!CH$94:CH$115)</f>
        <v>0</v>
      </c>
      <c r="CI121" s="50">
        <f t="array" ref="CI121">BR121</f>
        <v>0</v>
      </c>
      <c r="CJ121" s="50">
        <f t="array" ref="CJ121">CI121</f>
        <v>0</v>
      </c>
      <c r="CK121" s="50">
        <f t="array" ref="CK121">CJ121</f>
        <v>0</v>
      </c>
      <c r="CL121" s="50">
        <f t="array" ref="CL121">CK121</f>
        <v>0</v>
      </c>
      <c r="CM121" s="51">
        <f t="shared" si="401"/>
        <v>0</v>
      </c>
      <c r="CN121" s="51">
        <f t="shared" si="402"/>
        <v>0</v>
      </c>
      <c r="CO121" s="51">
        <f t="shared" si="403"/>
        <v>0</v>
      </c>
      <c r="CP121" s="51">
        <f t="shared" si="404"/>
        <v>0</v>
      </c>
      <c r="CQ121" s="51">
        <f t="shared" si="405"/>
        <v>0</v>
      </c>
      <c r="CR121" s="51">
        <f>CR89+SUMIF(Баланс!$D$94:$D$115,$D121,Баланс!CR$94:CR$115)</f>
        <v>0</v>
      </c>
      <c r="CS121" s="51">
        <f>CS89+SUMIF(Баланс!$D$94:$D$115,$D121,Баланс!CS$94:CS$115)</f>
        <v>0</v>
      </c>
      <c r="CT121" s="51">
        <f>CT89+SUMIF(Баланс!$D$94:$D$115,$D121,Баланс!CT$94:CT$115)</f>
        <v>0</v>
      </c>
      <c r="CU121" s="51">
        <f>CU89+SUMIF(Баланс!$D$94:$D$115,$D121,Баланс!CU$94:CU$115)</f>
        <v>0</v>
      </c>
      <c r="CV121" s="51">
        <f>CV89+SUMIF(Баланс!$D$94:$D$115,$D121,Баланс!CV$94:CV$115)</f>
        <v>0</v>
      </c>
      <c r="CW121" s="51">
        <f>CW89+SUMIF(Баланс!$D$94:$D$115,$D121,Баланс!CW$94:CW$115)</f>
        <v>0</v>
      </c>
      <c r="CX121" s="51">
        <f>CX89+SUMIF(Баланс!$D$94:$D$115,$D121,Баланс!CX$94:CX$115)</f>
        <v>0</v>
      </c>
      <c r="CY121" s="51">
        <f>CY89+SUMIF(Баланс!$D$94:$D$115,$D121,Баланс!CY$94:CY$115)</f>
        <v>0</v>
      </c>
      <c r="CZ121" s="51">
        <f>CZ89+SUMIF(Баланс!$D$94:$D$115,$D121,Баланс!CZ$94:CZ$115)</f>
        <v>0</v>
      </c>
      <c r="DA121" s="51">
        <f>DA89+SUMIF(Баланс!$D$94:$D$115,$D121,Баланс!DA$94:DA$115)</f>
        <v>0</v>
      </c>
      <c r="DB121" s="51">
        <f>DB89+SUMIF(Баланс!$D$94:$D$115,$D121,Баланс!DB$94:DB$115)</f>
        <v>0</v>
      </c>
      <c r="DC121" s="51">
        <f>DC89+SUMIF(Баланс!$D$94:$D$115,$D121,Баланс!DC$94:DC$115)</f>
        <v>0</v>
      </c>
      <c r="DD121" s="46">
        <f t="shared" si="407"/>
        <v>0</v>
      </c>
      <c r="DE121" s="46">
        <f t="shared" si="408"/>
        <v>0</v>
      </c>
      <c r="DF121" s="41">
        <f t="array" ref="DF121">CM121</f>
        <v>0</v>
      </c>
      <c r="DG121" s="41">
        <f t="array" ref="DG121">DF121</f>
        <v>0</v>
      </c>
      <c r="DH121" s="41">
        <f t="array" ref="DH121">DG121</f>
        <v>0</v>
      </c>
      <c r="DI121" s="41">
        <f t="array" ref="DI121">DH121</f>
        <v>0</v>
      </c>
      <c r="DJ121" s="41"/>
      <c r="DK121" s="41"/>
      <c r="DL121" s="41"/>
      <c r="DM121" s="41"/>
      <c r="DN121" s="41"/>
      <c r="DO121" s="41"/>
      <c r="DP121" s="41"/>
    </row>
    <row r="122" spans="1:135" ht="15" hidden="1" customHeight="1" x14ac:dyDescent="0.25">
      <c r="A122" s="47" t="b">
        <f t="shared" ref="A122" si="423">TYPE_TRANSFER_FLUID="вода и пар"</f>
        <v>0</v>
      </c>
      <c r="D122" s="1" t="s">
        <v>166</v>
      </c>
      <c r="E122" s="1">
        <v>6</v>
      </c>
      <c r="G122" s="48" t="str">
        <f>G120&amp;".2"</f>
        <v>6.0.2.2.2</v>
      </c>
      <c r="H122" s="53" t="s">
        <v>165</v>
      </c>
      <c r="I122" s="53"/>
      <c r="J122" s="48" t="s">
        <v>155</v>
      </c>
      <c r="K122" s="50">
        <f>K90+SUMIF(Баланс!$D$94:$D$115,$D122,Баланс!K$94:K$115)</f>
        <v>0</v>
      </c>
      <c r="L122" s="50">
        <f>L90+SUMIF(Баланс!$D$94:$D$115,$D122,Баланс!L$94:L$115)</f>
        <v>0</v>
      </c>
      <c r="M122" s="50">
        <f>M90+SUMIF(Баланс!$D$94:$D$115,$D122,Баланс!M$94:M$115)</f>
        <v>0</v>
      </c>
      <c r="N122" s="50">
        <f t="shared" si="376"/>
        <v>0</v>
      </c>
      <c r="O122" s="50">
        <f t="shared" si="377"/>
        <v>0</v>
      </c>
      <c r="P122" s="50">
        <f t="shared" si="378"/>
        <v>0</v>
      </c>
      <c r="Q122" s="50">
        <f t="shared" si="379"/>
        <v>0</v>
      </c>
      <c r="R122" s="50">
        <f t="shared" si="380"/>
        <v>0</v>
      </c>
      <c r="S122" s="50">
        <f>S90+SUMIF(Баланс!$D$94:$D$115,$D122,Баланс!S$94:S$115)</f>
        <v>0</v>
      </c>
      <c r="T122" s="50">
        <f>T90+SUMIF(Баланс!$D$94:$D$115,$D122,Баланс!T$94:T$115)</f>
        <v>0</v>
      </c>
      <c r="U122" s="50">
        <f>U90+SUMIF(Баланс!$D$94:$D$115,$D122,Баланс!U$94:U$115)</f>
        <v>0</v>
      </c>
      <c r="V122" s="50">
        <f>V90+SUMIF(Баланс!$D$94:$D$115,$D122,Баланс!V$94:V$115)</f>
        <v>0</v>
      </c>
      <c r="W122" s="50">
        <f>W90+SUMIF(Баланс!$D$94:$D$115,$D122,Баланс!W$94:W$115)</f>
        <v>0</v>
      </c>
      <c r="X122" s="50">
        <f>X90+SUMIF(Баланс!$D$94:$D$115,$D122,Баланс!X$94:X$115)</f>
        <v>0</v>
      </c>
      <c r="Y122" s="50">
        <f>Y90+SUMIF(Баланс!$D$94:$D$115,$D122,Баланс!Y$94:Y$115)</f>
        <v>0</v>
      </c>
      <c r="Z122" s="50">
        <f>Z90+SUMIF(Баланс!$D$94:$D$115,$D122,Баланс!Z$94:Z$115)</f>
        <v>0</v>
      </c>
      <c r="AA122" s="50">
        <f>AA90+SUMIF(Баланс!$D$94:$D$115,$D122,Баланс!AA$94:AA$115)</f>
        <v>0</v>
      </c>
      <c r="AB122" s="50">
        <f>AB90+SUMIF(Баланс!$D$94:$D$115,$D122,Баланс!AB$94:AB$115)</f>
        <v>0</v>
      </c>
      <c r="AC122" s="50">
        <f>AC90+SUMIF(Баланс!$D$94:$D$115,$D122,Баланс!AC$94:AC$115)</f>
        <v>0</v>
      </c>
      <c r="AD122" s="50">
        <f>AD90+SUMIF(Баланс!$D$94:$D$115,$D122,Баланс!AD$94:AD$115)</f>
        <v>0</v>
      </c>
      <c r="AE122" s="51">
        <f t="shared" si="382"/>
        <v>0</v>
      </c>
      <c r="AF122" s="51">
        <f t="shared" si="383"/>
        <v>0</v>
      </c>
      <c r="AG122" s="51">
        <f t="shared" si="384"/>
        <v>0</v>
      </c>
      <c r="AH122" s="51">
        <f t="shared" si="385"/>
        <v>0</v>
      </c>
      <c r="AI122" s="51">
        <f t="shared" si="386"/>
        <v>0</v>
      </c>
      <c r="AJ122" s="51">
        <f>AJ90+SUMIF(Баланс!$D$94:$D$115,$D122,Баланс!AJ$94:AJ$115)</f>
        <v>0</v>
      </c>
      <c r="AK122" s="51">
        <f>AK90+SUMIF(Баланс!$D$94:$D$115,$D122,Баланс!AK$94:AK$115)</f>
        <v>0</v>
      </c>
      <c r="AL122" s="51">
        <f>AL90+SUMIF(Баланс!$D$94:$D$115,$D122,Баланс!AL$94:AL$115)</f>
        <v>0</v>
      </c>
      <c r="AM122" s="51">
        <f>AM90+SUMIF(Баланс!$D$94:$D$115,$D122,Баланс!AM$94:AM$115)</f>
        <v>0</v>
      </c>
      <c r="AN122" s="51">
        <f>AN90+SUMIF(Баланс!$D$94:$D$115,$D122,Баланс!AN$94:AN$115)</f>
        <v>0</v>
      </c>
      <c r="AO122" s="51">
        <f>AO90+SUMIF(Баланс!$D$94:$D$115,$D122,Баланс!AO$94:AO$115)</f>
        <v>0</v>
      </c>
      <c r="AP122" s="51">
        <f>AP90+SUMIF(Баланс!$D$94:$D$115,$D122,Баланс!AP$94:AP$115)</f>
        <v>0</v>
      </c>
      <c r="AQ122" s="51">
        <f>AQ90+SUMIF(Баланс!$D$94:$D$115,$D122,Баланс!AQ$94:AQ$115)</f>
        <v>0</v>
      </c>
      <c r="AR122" s="51">
        <f>AR90+SUMIF(Баланс!$D$94:$D$115,$D122,Баланс!AR$94:AR$115)</f>
        <v>0</v>
      </c>
      <c r="AS122" s="51">
        <f>AS90+SUMIF(Баланс!$D$94:$D$115,$D122,Баланс!AS$94:AS$115)</f>
        <v>0</v>
      </c>
      <c r="AT122" s="51">
        <f>AT90+SUMIF(Баланс!$D$94:$D$115,$D122,Баланс!AT$94:AT$115)</f>
        <v>0</v>
      </c>
      <c r="AU122" s="51">
        <f>AU90+SUMIF(Баланс!$D$94:$D$115,$D122,Баланс!AU$94:AU$115)</f>
        <v>0</v>
      </c>
      <c r="AV122" s="50">
        <f t="shared" si="388"/>
        <v>0</v>
      </c>
      <c r="AW122" s="50">
        <f>AW90+SUMIF(Баланс!$D$94:$D$115,$D122,Баланс!AW$94:AW$115)</f>
        <v>0</v>
      </c>
      <c r="AX122" s="50">
        <f>AX90+SUMIF(Баланс!$D$94:$D$115,$D122,Баланс!AX$94:AX$115)</f>
        <v>0</v>
      </c>
      <c r="AY122" s="50">
        <f>AY90+SUMIF(Баланс!$D$94:$D$115,$D122,Баланс!AY$94:AY$115)</f>
        <v>0</v>
      </c>
      <c r="AZ122" s="50">
        <f>AZ90+SUMIF(Баланс!$D$94:$D$115,$D122,Баланс!AZ$94:AZ$115)</f>
        <v>0</v>
      </c>
      <c r="BA122" s="50">
        <f t="shared" si="389"/>
        <v>0</v>
      </c>
      <c r="BB122" s="50">
        <f t="shared" si="390"/>
        <v>0</v>
      </c>
      <c r="BC122" s="50">
        <f t="shared" si="391"/>
        <v>0</v>
      </c>
      <c r="BD122" s="50">
        <f t="shared" si="392"/>
        <v>0</v>
      </c>
      <c r="BE122" s="50">
        <f t="shared" si="393"/>
        <v>0</v>
      </c>
      <c r="BF122" s="50">
        <f>BF90+SUMIF(Баланс!$D$94:$D$115,$D122,Баланс!BF$94:BF$115)</f>
        <v>0</v>
      </c>
      <c r="BG122" s="50">
        <f>BG90+SUMIF(Баланс!$D$94:$D$115,$D122,Баланс!BG$94:BG$115)</f>
        <v>0</v>
      </c>
      <c r="BH122" s="50">
        <f>BH90+SUMIF(Баланс!$D$94:$D$115,$D122,Баланс!BH$94:BH$115)</f>
        <v>0</v>
      </c>
      <c r="BI122" s="50">
        <f>BI90+SUMIF(Баланс!$D$94:$D$115,$D122,Баланс!BI$94:BI$115)</f>
        <v>0</v>
      </c>
      <c r="BJ122" s="50">
        <f>BJ90+SUMIF(Баланс!$D$94:$D$115,$D122,Баланс!BJ$94:BJ$115)</f>
        <v>0</v>
      </c>
      <c r="BK122" s="50">
        <f>BK90+SUMIF(Баланс!$D$94:$D$115,$D122,Баланс!BK$94:BK$115)</f>
        <v>0</v>
      </c>
      <c r="BL122" s="50">
        <f>BL90+SUMIF(Баланс!$D$94:$D$115,$D122,Баланс!BL$94:BL$115)</f>
        <v>0</v>
      </c>
      <c r="BM122" s="50">
        <f>BM90+SUMIF(Баланс!$D$94:$D$115,$D122,Баланс!BM$94:BM$115)</f>
        <v>0</v>
      </c>
      <c r="BN122" s="50">
        <f>BN90+SUMIF(Баланс!$D$94:$D$115,$D122,Баланс!BN$94:BN$115)</f>
        <v>0</v>
      </c>
      <c r="BO122" s="50">
        <f>BO90+SUMIF(Баланс!$D$94:$D$115,$D122,Баланс!BO$94:BO$115)</f>
        <v>0</v>
      </c>
      <c r="BP122" s="50">
        <f>BP90+SUMIF(Баланс!$D$94:$D$115,$D122,Баланс!BP$94:BP$115)</f>
        <v>0</v>
      </c>
      <c r="BQ122" s="50">
        <f>BQ90+SUMIF(Баланс!$D$94:$D$115,$D122,Баланс!BQ$94:BQ$115)</f>
        <v>0</v>
      </c>
      <c r="BR122" s="50">
        <f t="shared" si="395"/>
        <v>0</v>
      </c>
      <c r="BS122" s="50">
        <f t="shared" si="396"/>
        <v>0</v>
      </c>
      <c r="BT122" s="50">
        <f t="shared" si="397"/>
        <v>0</v>
      </c>
      <c r="BU122" s="50">
        <f t="shared" si="398"/>
        <v>0</v>
      </c>
      <c r="BV122" s="50">
        <f t="shared" si="399"/>
        <v>0</v>
      </c>
      <c r="BW122" s="50">
        <f>BW90+SUMIF(Баланс!$D$94:$D$115,$D122,Баланс!BW$94:BW$115)</f>
        <v>0</v>
      </c>
      <c r="BX122" s="50">
        <f>BX90+SUMIF(Баланс!$D$94:$D$115,$D122,Баланс!BX$94:BX$115)</f>
        <v>0</v>
      </c>
      <c r="BY122" s="50">
        <f>BY90+SUMIF(Баланс!$D$94:$D$115,$D122,Баланс!BY$94:BY$115)</f>
        <v>0</v>
      </c>
      <c r="BZ122" s="50">
        <f>BZ90+SUMIF(Баланс!$D$94:$D$115,$D122,Баланс!BZ$94:BZ$115)</f>
        <v>0</v>
      </c>
      <c r="CA122" s="50">
        <f>CA90+SUMIF(Баланс!$D$94:$D$115,$D122,Баланс!CA$94:CA$115)</f>
        <v>0</v>
      </c>
      <c r="CB122" s="50">
        <f>CB90+SUMIF(Баланс!$D$94:$D$115,$D122,Баланс!CB$94:CB$115)</f>
        <v>0</v>
      </c>
      <c r="CC122" s="50">
        <f>CC90+SUMIF(Баланс!$D$94:$D$115,$D122,Баланс!CC$94:CC$115)</f>
        <v>0</v>
      </c>
      <c r="CD122" s="50">
        <f>CD90+SUMIF(Баланс!$D$94:$D$115,$D122,Баланс!CD$94:CD$115)</f>
        <v>0</v>
      </c>
      <c r="CE122" s="50">
        <f>CE90+SUMIF(Баланс!$D$94:$D$115,$D122,Баланс!CE$94:CE$115)</f>
        <v>0</v>
      </c>
      <c r="CF122" s="50">
        <f>CF90+SUMIF(Баланс!$D$94:$D$115,$D122,Баланс!CF$94:CF$115)</f>
        <v>0</v>
      </c>
      <c r="CG122" s="50">
        <f>CG90+SUMIF(Баланс!$D$94:$D$115,$D122,Баланс!CG$94:CG$115)</f>
        <v>0</v>
      </c>
      <c r="CH122" s="50">
        <f>CH90+SUMIF(Баланс!$D$94:$D$115,$D122,Баланс!CH$94:CH$115)</f>
        <v>0</v>
      </c>
      <c r="CI122" s="50">
        <f t="array" ref="CI122">BR122</f>
        <v>0</v>
      </c>
      <c r="CJ122" s="50">
        <f t="array" ref="CJ122">CI122</f>
        <v>0</v>
      </c>
      <c r="CK122" s="50">
        <f t="array" ref="CK122">CJ122</f>
        <v>0</v>
      </c>
      <c r="CL122" s="50">
        <f t="array" ref="CL122">CK122</f>
        <v>0</v>
      </c>
      <c r="CM122" s="51">
        <f t="shared" si="401"/>
        <v>0</v>
      </c>
      <c r="CN122" s="51">
        <f t="shared" si="402"/>
        <v>0</v>
      </c>
      <c r="CO122" s="51">
        <f t="shared" si="403"/>
        <v>0</v>
      </c>
      <c r="CP122" s="51">
        <f t="shared" si="404"/>
        <v>0</v>
      </c>
      <c r="CQ122" s="51">
        <f t="shared" si="405"/>
        <v>0</v>
      </c>
      <c r="CR122" s="51">
        <f>CR90+SUMIF(Баланс!$D$94:$D$115,$D122,Баланс!CR$94:CR$115)</f>
        <v>0</v>
      </c>
      <c r="CS122" s="51">
        <f>CS90+SUMIF(Баланс!$D$94:$D$115,$D122,Баланс!CS$94:CS$115)</f>
        <v>0</v>
      </c>
      <c r="CT122" s="51">
        <f>CT90+SUMIF(Баланс!$D$94:$D$115,$D122,Баланс!CT$94:CT$115)</f>
        <v>0</v>
      </c>
      <c r="CU122" s="51">
        <f>CU90+SUMIF(Баланс!$D$94:$D$115,$D122,Баланс!CU$94:CU$115)</f>
        <v>0</v>
      </c>
      <c r="CV122" s="51">
        <f>CV90+SUMIF(Баланс!$D$94:$D$115,$D122,Баланс!CV$94:CV$115)</f>
        <v>0</v>
      </c>
      <c r="CW122" s="51">
        <f>CW90+SUMIF(Баланс!$D$94:$D$115,$D122,Баланс!CW$94:CW$115)</f>
        <v>0</v>
      </c>
      <c r="CX122" s="51">
        <f>CX90+SUMIF(Баланс!$D$94:$D$115,$D122,Баланс!CX$94:CX$115)</f>
        <v>0</v>
      </c>
      <c r="CY122" s="51">
        <f>CY90+SUMIF(Баланс!$D$94:$D$115,$D122,Баланс!CY$94:CY$115)</f>
        <v>0</v>
      </c>
      <c r="CZ122" s="51">
        <f>CZ90+SUMIF(Баланс!$D$94:$D$115,$D122,Баланс!CZ$94:CZ$115)</f>
        <v>0</v>
      </c>
      <c r="DA122" s="51">
        <f>DA90+SUMIF(Баланс!$D$94:$D$115,$D122,Баланс!DA$94:DA$115)</f>
        <v>0</v>
      </c>
      <c r="DB122" s="51">
        <f>DB90+SUMIF(Баланс!$D$94:$D$115,$D122,Баланс!DB$94:DB$115)</f>
        <v>0</v>
      </c>
      <c r="DC122" s="51">
        <f>DC90+SUMIF(Баланс!$D$94:$D$115,$D122,Баланс!DC$94:DC$115)</f>
        <v>0</v>
      </c>
      <c r="DD122" s="46">
        <f t="shared" si="407"/>
        <v>0</v>
      </c>
      <c r="DE122" s="46">
        <f t="shared" si="408"/>
        <v>0</v>
      </c>
      <c r="DF122" s="41">
        <f t="array" ref="DF122">CM122</f>
        <v>0</v>
      </c>
      <c r="DG122" s="41">
        <f t="array" ref="DG122">DF122</f>
        <v>0</v>
      </c>
      <c r="DH122" s="41">
        <f t="array" ref="DH122">DG122</f>
        <v>0</v>
      </c>
      <c r="DI122" s="41">
        <f t="array" ref="DI122">DH122</f>
        <v>0</v>
      </c>
      <c r="DJ122" s="41"/>
      <c r="DK122" s="41"/>
      <c r="DL122" s="41"/>
      <c r="DM122" s="41"/>
      <c r="DN122" s="41"/>
      <c r="DO122" s="41"/>
      <c r="DP122" s="41"/>
    </row>
    <row r="123" spans="1:135" ht="15" hidden="1" customHeight="1" x14ac:dyDescent="0.25">
      <c r="A123" s="47" t="b">
        <f t="shared" ref="A123" si="424">TYPE_TRANSFER_FLUID="вода и пар"</f>
        <v>0</v>
      </c>
      <c r="D123" s="1" t="s">
        <v>168</v>
      </c>
      <c r="E123" s="1">
        <v>7</v>
      </c>
      <c r="G123" s="48" t="str">
        <f>G120&amp;".3"</f>
        <v>6.0.2.2.3</v>
      </c>
      <c r="H123" s="53" t="s">
        <v>167</v>
      </c>
      <c r="I123" s="53"/>
      <c r="J123" s="48" t="s">
        <v>155</v>
      </c>
      <c r="K123" s="50">
        <f>K91+SUMIF(Баланс!$D$94:$D$115,$D123,Баланс!K$94:K$115)</f>
        <v>0</v>
      </c>
      <c r="L123" s="50">
        <f>L91+SUMIF(Баланс!$D$94:$D$115,$D123,Баланс!L$94:L$115)</f>
        <v>0</v>
      </c>
      <c r="M123" s="50">
        <f>M91+SUMIF(Баланс!$D$94:$D$115,$D123,Баланс!M$94:M$115)</f>
        <v>0</v>
      </c>
      <c r="N123" s="50">
        <f t="shared" si="376"/>
        <v>0</v>
      </c>
      <c r="O123" s="50">
        <f t="shared" si="377"/>
        <v>0</v>
      </c>
      <c r="P123" s="50">
        <f t="shared" si="378"/>
        <v>0</v>
      </c>
      <c r="Q123" s="50">
        <f t="shared" si="379"/>
        <v>0</v>
      </c>
      <c r="R123" s="50">
        <f t="shared" si="380"/>
        <v>0</v>
      </c>
      <c r="S123" s="50">
        <f>S91+SUMIF(Баланс!$D$94:$D$115,$D123,Баланс!S$94:S$115)</f>
        <v>0</v>
      </c>
      <c r="T123" s="50">
        <f>T91+SUMIF(Баланс!$D$94:$D$115,$D123,Баланс!T$94:T$115)</f>
        <v>0</v>
      </c>
      <c r="U123" s="50">
        <f>U91+SUMIF(Баланс!$D$94:$D$115,$D123,Баланс!U$94:U$115)</f>
        <v>0</v>
      </c>
      <c r="V123" s="50">
        <f>V91+SUMIF(Баланс!$D$94:$D$115,$D123,Баланс!V$94:V$115)</f>
        <v>0</v>
      </c>
      <c r="W123" s="50">
        <f>W91+SUMIF(Баланс!$D$94:$D$115,$D123,Баланс!W$94:W$115)</f>
        <v>0</v>
      </c>
      <c r="X123" s="50">
        <f>X91+SUMIF(Баланс!$D$94:$D$115,$D123,Баланс!X$94:X$115)</f>
        <v>0</v>
      </c>
      <c r="Y123" s="50">
        <f>Y91+SUMIF(Баланс!$D$94:$D$115,$D123,Баланс!Y$94:Y$115)</f>
        <v>0</v>
      </c>
      <c r="Z123" s="50">
        <f>Z91+SUMIF(Баланс!$D$94:$D$115,$D123,Баланс!Z$94:Z$115)</f>
        <v>0</v>
      </c>
      <c r="AA123" s="50">
        <f>AA91+SUMIF(Баланс!$D$94:$D$115,$D123,Баланс!AA$94:AA$115)</f>
        <v>0</v>
      </c>
      <c r="AB123" s="50">
        <f>AB91+SUMIF(Баланс!$D$94:$D$115,$D123,Баланс!AB$94:AB$115)</f>
        <v>0</v>
      </c>
      <c r="AC123" s="50">
        <f>AC91+SUMIF(Баланс!$D$94:$D$115,$D123,Баланс!AC$94:AC$115)</f>
        <v>0</v>
      </c>
      <c r="AD123" s="50">
        <f>AD91+SUMIF(Баланс!$D$94:$D$115,$D123,Баланс!AD$94:AD$115)</f>
        <v>0</v>
      </c>
      <c r="AE123" s="51">
        <f t="shared" si="382"/>
        <v>0</v>
      </c>
      <c r="AF123" s="51">
        <f t="shared" si="383"/>
        <v>0</v>
      </c>
      <c r="AG123" s="51">
        <f t="shared" si="384"/>
        <v>0</v>
      </c>
      <c r="AH123" s="51">
        <f t="shared" si="385"/>
        <v>0</v>
      </c>
      <c r="AI123" s="51">
        <f t="shared" si="386"/>
        <v>0</v>
      </c>
      <c r="AJ123" s="51">
        <f>AJ91+SUMIF(Баланс!$D$94:$D$115,$D123,Баланс!AJ$94:AJ$115)</f>
        <v>0</v>
      </c>
      <c r="AK123" s="51">
        <f>AK91+SUMIF(Баланс!$D$94:$D$115,$D123,Баланс!AK$94:AK$115)</f>
        <v>0</v>
      </c>
      <c r="AL123" s="51">
        <f>AL91+SUMIF(Баланс!$D$94:$D$115,$D123,Баланс!AL$94:AL$115)</f>
        <v>0</v>
      </c>
      <c r="AM123" s="51">
        <f>AM91+SUMIF(Баланс!$D$94:$D$115,$D123,Баланс!AM$94:AM$115)</f>
        <v>0</v>
      </c>
      <c r="AN123" s="51">
        <f>AN91+SUMIF(Баланс!$D$94:$D$115,$D123,Баланс!AN$94:AN$115)</f>
        <v>0</v>
      </c>
      <c r="AO123" s="51">
        <f>AO91+SUMIF(Баланс!$D$94:$D$115,$D123,Баланс!AO$94:AO$115)</f>
        <v>0</v>
      </c>
      <c r="AP123" s="51">
        <f>AP91+SUMIF(Баланс!$D$94:$D$115,$D123,Баланс!AP$94:AP$115)</f>
        <v>0</v>
      </c>
      <c r="AQ123" s="51">
        <f>AQ91+SUMIF(Баланс!$D$94:$D$115,$D123,Баланс!AQ$94:AQ$115)</f>
        <v>0</v>
      </c>
      <c r="AR123" s="51">
        <f>AR91+SUMIF(Баланс!$D$94:$D$115,$D123,Баланс!AR$94:AR$115)</f>
        <v>0</v>
      </c>
      <c r="AS123" s="51">
        <f>AS91+SUMIF(Баланс!$D$94:$D$115,$D123,Баланс!AS$94:AS$115)</f>
        <v>0</v>
      </c>
      <c r="AT123" s="51">
        <f>AT91+SUMIF(Баланс!$D$94:$D$115,$D123,Баланс!AT$94:AT$115)</f>
        <v>0</v>
      </c>
      <c r="AU123" s="51">
        <f>AU91+SUMIF(Баланс!$D$94:$D$115,$D123,Баланс!AU$94:AU$115)</f>
        <v>0</v>
      </c>
      <c r="AV123" s="50">
        <f t="shared" si="388"/>
        <v>0</v>
      </c>
      <c r="AW123" s="50">
        <f>AW91+SUMIF(Баланс!$D$94:$D$115,$D123,Баланс!AW$94:AW$115)</f>
        <v>0</v>
      </c>
      <c r="AX123" s="50">
        <f>AX91+SUMIF(Баланс!$D$94:$D$115,$D123,Баланс!AX$94:AX$115)</f>
        <v>0</v>
      </c>
      <c r="AY123" s="50">
        <f>AY91+SUMIF(Баланс!$D$94:$D$115,$D123,Баланс!AY$94:AY$115)</f>
        <v>0</v>
      </c>
      <c r="AZ123" s="50">
        <f>AZ91+SUMIF(Баланс!$D$94:$D$115,$D123,Баланс!AZ$94:AZ$115)</f>
        <v>0</v>
      </c>
      <c r="BA123" s="50">
        <f t="shared" si="389"/>
        <v>0</v>
      </c>
      <c r="BB123" s="50">
        <f t="shared" si="390"/>
        <v>0</v>
      </c>
      <c r="BC123" s="50">
        <f t="shared" si="391"/>
        <v>0</v>
      </c>
      <c r="BD123" s="50">
        <f t="shared" si="392"/>
        <v>0</v>
      </c>
      <c r="BE123" s="50">
        <f t="shared" si="393"/>
        <v>0</v>
      </c>
      <c r="BF123" s="50">
        <f>BF91+SUMIF(Баланс!$D$94:$D$115,$D123,Баланс!BF$94:BF$115)</f>
        <v>0</v>
      </c>
      <c r="BG123" s="50">
        <f>BG91+SUMIF(Баланс!$D$94:$D$115,$D123,Баланс!BG$94:BG$115)</f>
        <v>0</v>
      </c>
      <c r="BH123" s="50">
        <f>BH91+SUMIF(Баланс!$D$94:$D$115,$D123,Баланс!BH$94:BH$115)</f>
        <v>0</v>
      </c>
      <c r="BI123" s="50">
        <f>BI91+SUMIF(Баланс!$D$94:$D$115,$D123,Баланс!BI$94:BI$115)</f>
        <v>0</v>
      </c>
      <c r="BJ123" s="50">
        <f>BJ91+SUMIF(Баланс!$D$94:$D$115,$D123,Баланс!BJ$94:BJ$115)</f>
        <v>0</v>
      </c>
      <c r="BK123" s="50">
        <f>BK91+SUMIF(Баланс!$D$94:$D$115,$D123,Баланс!BK$94:BK$115)</f>
        <v>0</v>
      </c>
      <c r="BL123" s="50">
        <f>BL91+SUMIF(Баланс!$D$94:$D$115,$D123,Баланс!BL$94:BL$115)</f>
        <v>0</v>
      </c>
      <c r="BM123" s="50">
        <f>BM91+SUMIF(Баланс!$D$94:$D$115,$D123,Баланс!BM$94:BM$115)</f>
        <v>0</v>
      </c>
      <c r="BN123" s="50">
        <f>BN91+SUMIF(Баланс!$D$94:$D$115,$D123,Баланс!BN$94:BN$115)</f>
        <v>0</v>
      </c>
      <c r="BO123" s="50">
        <f>BO91+SUMIF(Баланс!$D$94:$D$115,$D123,Баланс!BO$94:BO$115)</f>
        <v>0</v>
      </c>
      <c r="BP123" s="50">
        <f>BP91+SUMIF(Баланс!$D$94:$D$115,$D123,Баланс!BP$94:BP$115)</f>
        <v>0</v>
      </c>
      <c r="BQ123" s="50">
        <f>BQ91+SUMIF(Баланс!$D$94:$D$115,$D123,Баланс!BQ$94:BQ$115)</f>
        <v>0</v>
      </c>
      <c r="BR123" s="50">
        <f t="shared" si="395"/>
        <v>0</v>
      </c>
      <c r="BS123" s="50">
        <f t="shared" si="396"/>
        <v>0</v>
      </c>
      <c r="BT123" s="50">
        <f t="shared" si="397"/>
        <v>0</v>
      </c>
      <c r="BU123" s="50">
        <f t="shared" si="398"/>
        <v>0</v>
      </c>
      <c r="BV123" s="50">
        <f t="shared" si="399"/>
        <v>0</v>
      </c>
      <c r="BW123" s="50">
        <f>BW91+SUMIF(Баланс!$D$94:$D$115,$D123,Баланс!BW$94:BW$115)</f>
        <v>0</v>
      </c>
      <c r="BX123" s="50">
        <f>BX91+SUMIF(Баланс!$D$94:$D$115,$D123,Баланс!BX$94:BX$115)</f>
        <v>0</v>
      </c>
      <c r="BY123" s="50">
        <f>BY91+SUMIF(Баланс!$D$94:$D$115,$D123,Баланс!BY$94:BY$115)</f>
        <v>0</v>
      </c>
      <c r="BZ123" s="50">
        <f>BZ91+SUMIF(Баланс!$D$94:$D$115,$D123,Баланс!BZ$94:BZ$115)</f>
        <v>0</v>
      </c>
      <c r="CA123" s="50">
        <f>CA91+SUMIF(Баланс!$D$94:$D$115,$D123,Баланс!CA$94:CA$115)</f>
        <v>0</v>
      </c>
      <c r="CB123" s="50">
        <f>CB91+SUMIF(Баланс!$D$94:$D$115,$D123,Баланс!CB$94:CB$115)</f>
        <v>0</v>
      </c>
      <c r="CC123" s="50">
        <f>CC91+SUMIF(Баланс!$D$94:$D$115,$D123,Баланс!CC$94:CC$115)</f>
        <v>0</v>
      </c>
      <c r="CD123" s="50">
        <f>CD91+SUMIF(Баланс!$D$94:$D$115,$D123,Баланс!CD$94:CD$115)</f>
        <v>0</v>
      </c>
      <c r="CE123" s="50">
        <f>CE91+SUMIF(Баланс!$D$94:$D$115,$D123,Баланс!CE$94:CE$115)</f>
        <v>0</v>
      </c>
      <c r="CF123" s="50">
        <f>CF91+SUMIF(Баланс!$D$94:$D$115,$D123,Баланс!CF$94:CF$115)</f>
        <v>0</v>
      </c>
      <c r="CG123" s="50">
        <f>CG91+SUMIF(Баланс!$D$94:$D$115,$D123,Баланс!CG$94:CG$115)</f>
        <v>0</v>
      </c>
      <c r="CH123" s="50">
        <f>CH91+SUMIF(Баланс!$D$94:$D$115,$D123,Баланс!CH$94:CH$115)</f>
        <v>0</v>
      </c>
      <c r="CI123" s="50">
        <f t="array" ref="CI123">BR123</f>
        <v>0</v>
      </c>
      <c r="CJ123" s="50">
        <f t="array" ref="CJ123">CI123</f>
        <v>0</v>
      </c>
      <c r="CK123" s="50">
        <f t="array" ref="CK123">CJ123</f>
        <v>0</v>
      </c>
      <c r="CL123" s="50">
        <f t="array" ref="CL123">CK123</f>
        <v>0</v>
      </c>
      <c r="CM123" s="51">
        <f t="shared" si="401"/>
        <v>0</v>
      </c>
      <c r="CN123" s="51">
        <f t="shared" si="402"/>
        <v>0</v>
      </c>
      <c r="CO123" s="51">
        <f t="shared" si="403"/>
        <v>0</v>
      </c>
      <c r="CP123" s="51">
        <f t="shared" si="404"/>
        <v>0</v>
      </c>
      <c r="CQ123" s="51">
        <f t="shared" si="405"/>
        <v>0</v>
      </c>
      <c r="CR123" s="51">
        <f>CR91+SUMIF(Баланс!$D$94:$D$115,$D123,Баланс!CR$94:CR$115)</f>
        <v>0</v>
      </c>
      <c r="CS123" s="51">
        <f>CS91+SUMIF(Баланс!$D$94:$D$115,$D123,Баланс!CS$94:CS$115)</f>
        <v>0</v>
      </c>
      <c r="CT123" s="51">
        <f>CT91+SUMIF(Баланс!$D$94:$D$115,$D123,Баланс!CT$94:CT$115)</f>
        <v>0</v>
      </c>
      <c r="CU123" s="51">
        <f>CU91+SUMIF(Баланс!$D$94:$D$115,$D123,Баланс!CU$94:CU$115)</f>
        <v>0</v>
      </c>
      <c r="CV123" s="51">
        <f>CV91+SUMIF(Баланс!$D$94:$D$115,$D123,Баланс!CV$94:CV$115)</f>
        <v>0</v>
      </c>
      <c r="CW123" s="51">
        <f>CW91+SUMIF(Баланс!$D$94:$D$115,$D123,Баланс!CW$94:CW$115)</f>
        <v>0</v>
      </c>
      <c r="CX123" s="51">
        <f>CX91+SUMIF(Баланс!$D$94:$D$115,$D123,Баланс!CX$94:CX$115)</f>
        <v>0</v>
      </c>
      <c r="CY123" s="51">
        <f>CY91+SUMIF(Баланс!$D$94:$D$115,$D123,Баланс!CY$94:CY$115)</f>
        <v>0</v>
      </c>
      <c r="CZ123" s="51">
        <f>CZ91+SUMIF(Баланс!$D$94:$D$115,$D123,Баланс!CZ$94:CZ$115)</f>
        <v>0</v>
      </c>
      <c r="DA123" s="51">
        <f>DA91+SUMIF(Баланс!$D$94:$D$115,$D123,Баланс!DA$94:DA$115)</f>
        <v>0</v>
      </c>
      <c r="DB123" s="51">
        <f>DB91+SUMIF(Баланс!$D$94:$D$115,$D123,Баланс!DB$94:DB$115)</f>
        <v>0</v>
      </c>
      <c r="DC123" s="51">
        <f>DC91+SUMIF(Баланс!$D$94:$D$115,$D123,Баланс!DC$94:DC$115)</f>
        <v>0</v>
      </c>
      <c r="DD123" s="46">
        <f t="shared" si="407"/>
        <v>0</v>
      </c>
      <c r="DE123" s="46">
        <f t="shared" si="408"/>
        <v>0</v>
      </c>
      <c r="DF123" s="41">
        <f t="array" ref="DF123">CM123</f>
        <v>0</v>
      </c>
      <c r="DG123" s="41">
        <f t="array" ref="DG123">DF123</f>
        <v>0</v>
      </c>
      <c r="DH123" s="41">
        <f t="array" ref="DH123">DG123</f>
        <v>0</v>
      </c>
      <c r="DI123" s="41">
        <f t="array" ref="DI123">DH123</f>
        <v>0</v>
      </c>
      <c r="DJ123" s="41"/>
      <c r="DK123" s="41"/>
      <c r="DL123" s="41"/>
      <c r="DM123" s="41"/>
      <c r="DN123" s="41"/>
      <c r="DO123" s="41"/>
      <c r="DP123" s="41"/>
    </row>
    <row r="124" spans="1:135" ht="15" hidden="1" customHeight="1" x14ac:dyDescent="0.25">
      <c r="A124" s="47" t="b">
        <f t="shared" ref="A124" si="425">TYPE_TRANSFER_FLUID="вода и пар"</f>
        <v>0</v>
      </c>
      <c r="D124" s="1" t="s">
        <v>173</v>
      </c>
      <c r="E124" s="1">
        <v>8</v>
      </c>
      <c r="G124" s="48" t="str">
        <f>G120&amp;".4"</f>
        <v>6.0.2.2.4</v>
      </c>
      <c r="H124" s="53" t="s">
        <v>169</v>
      </c>
      <c r="I124" s="53"/>
      <c r="J124" s="48" t="s">
        <v>155</v>
      </c>
      <c r="K124" s="50">
        <f>K92+SUMIF(Баланс!$D$94:$D$115,$D124,Баланс!K$94:K$115)</f>
        <v>0</v>
      </c>
      <c r="L124" s="50">
        <f>L92+SUMIF(Баланс!$D$94:$D$115,$D124,Баланс!L$94:L$115)</f>
        <v>0</v>
      </c>
      <c r="M124" s="50">
        <f>M92+SUMIF(Баланс!$D$94:$D$115,$D124,Баланс!M$94:M$115)</f>
        <v>0</v>
      </c>
      <c r="N124" s="50">
        <f t="shared" si="376"/>
        <v>0</v>
      </c>
      <c r="O124" s="50">
        <f t="shared" si="377"/>
        <v>0</v>
      </c>
      <c r="P124" s="50">
        <f t="shared" si="378"/>
        <v>0</v>
      </c>
      <c r="Q124" s="50">
        <f t="shared" si="379"/>
        <v>0</v>
      </c>
      <c r="R124" s="50">
        <f t="shared" si="380"/>
        <v>0</v>
      </c>
      <c r="S124" s="50">
        <f>S92+SUMIF(Баланс!$D$94:$D$115,$D124,Баланс!S$94:S$115)</f>
        <v>0</v>
      </c>
      <c r="T124" s="50">
        <f>T92+SUMIF(Баланс!$D$94:$D$115,$D124,Баланс!T$94:T$115)</f>
        <v>0</v>
      </c>
      <c r="U124" s="50">
        <f>U92+SUMIF(Баланс!$D$94:$D$115,$D124,Баланс!U$94:U$115)</f>
        <v>0</v>
      </c>
      <c r="V124" s="50">
        <f>V92+SUMIF(Баланс!$D$94:$D$115,$D124,Баланс!V$94:V$115)</f>
        <v>0</v>
      </c>
      <c r="W124" s="50">
        <f>W92+SUMIF(Баланс!$D$94:$D$115,$D124,Баланс!W$94:W$115)</f>
        <v>0</v>
      </c>
      <c r="X124" s="50">
        <f>X92+SUMIF(Баланс!$D$94:$D$115,$D124,Баланс!X$94:X$115)</f>
        <v>0</v>
      </c>
      <c r="Y124" s="50">
        <f>Y92+SUMIF(Баланс!$D$94:$D$115,$D124,Баланс!Y$94:Y$115)</f>
        <v>0</v>
      </c>
      <c r="Z124" s="50">
        <f>Z92+SUMIF(Баланс!$D$94:$D$115,$D124,Баланс!Z$94:Z$115)</f>
        <v>0</v>
      </c>
      <c r="AA124" s="50">
        <f>AA92+SUMIF(Баланс!$D$94:$D$115,$D124,Баланс!AA$94:AA$115)</f>
        <v>0</v>
      </c>
      <c r="AB124" s="50">
        <f>AB92+SUMIF(Баланс!$D$94:$D$115,$D124,Баланс!AB$94:AB$115)</f>
        <v>0</v>
      </c>
      <c r="AC124" s="50">
        <f>AC92+SUMIF(Баланс!$D$94:$D$115,$D124,Баланс!AC$94:AC$115)</f>
        <v>0</v>
      </c>
      <c r="AD124" s="50">
        <f>AD92+SUMIF(Баланс!$D$94:$D$115,$D124,Баланс!AD$94:AD$115)</f>
        <v>0</v>
      </c>
      <c r="AE124" s="51">
        <f t="shared" si="382"/>
        <v>0</v>
      </c>
      <c r="AF124" s="51">
        <f t="shared" si="383"/>
        <v>0</v>
      </c>
      <c r="AG124" s="51">
        <f t="shared" si="384"/>
        <v>0</v>
      </c>
      <c r="AH124" s="51">
        <f t="shared" si="385"/>
        <v>0</v>
      </c>
      <c r="AI124" s="51">
        <f t="shared" si="386"/>
        <v>0</v>
      </c>
      <c r="AJ124" s="51">
        <f>AJ92+SUMIF(Баланс!$D$94:$D$115,$D124,Баланс!AJ$94:AJ$115)</f>
        <v>0</v>
      </c>
      <c r="AK124" s="51">
        <f>AK92+SUMIF(Баланс!$D$94:$D$115,$D124,Баланс!AK$94:AK$115)</f>
        <v>0</v>
      </c>
      <c r="AL124" s="51">
        <f>AL92+SUMIF(Баланс!$D$94:$D$115,$D124,Баланс!AL$94:AL$115)</f>
        <v>0</v>
      </c>
      <c r="AM124" s="51">
        <f>AM92+SUMIF(Баланс!$D$94:$D$115,$D124,Баланс!AM$94:AM$115)</f>
        <v>0</v>
      </c>
      <c r="AN124" s="51">
        <f>AN92+SUMIF(Баланс!$D$94:$D$115,$D124,Баланс!AN$94:AN$115)</f>
        <v>0</v>
      </c>
      <c r="AO124" s="51">
        <f>AO92+SUMIF(Баланс!$D$94:$D$115,$D124,Баланс!AO$94:AO$115)</f>
        <v>0</v>
      </c>
      <c r="AP124" s="51">
        <f>AP92+SUMIF(Баланс!$D$94:$D$115,$D124,Баланс!AP$94:AP$115)</f>
        <v>0</v>
      </c>
      <c r="AQ124" s="51">
        <f>AQ92+SUMIF(Баланс!$D$94:$D$115,$D124,Баланс!AQ$94:AQ$115)</f>
        <v>0</v>
      </c>
      <c r="AR124" s="51">
        <f>AR92+SUMIF(Баланс!$D$94:$D$115,$D124,Баланс!AR$94:AR$115)</f>
        <v>0</v>
      </c>
      <c r="AS124" s="51">
        <f>AS92+SUMIF(Баланс!$D$94:$D$115,$D124,Баланс!AS$94:AS$115)</f>
        <v>0</v>
      </c>
      <c r="AT124" s="51">
        <f>AT92+SUMIF(Баланс!$D$94:$D$115,$D124,Баланс!AT$94:AT$115)</f>
        <v>0</v>
      </c>
      <c r="AU124" s="51">
        <f>AU92+SUMIF(Баланс!$D$94:$D$115,$D124,Баланс!AU$94:AU$115)</f>
        <v>0</v>
      </c>
      <c r="AV124" s="50">
        <f t="shared" si="388"/>
        <v>0</v>
      </c>
      <c r="AW124" s="50">
        <f>AW92+SUMIF(Баланс!$D$94:$D$115,$D124,Баланс!AW$94:AW$115)</f>
        <v>0</v>
      </c>
      <c r="AX124" s="50">
        <f>AX92+SUMIF(Баланс!$D$94:$D$115,$D124,Баланс!AX$94:AX$115)</f>
        <v>0</v>
      </c>
      <c r="AY124" s="50">
        <f>AY92+SUMIF(Баланс!$D$94:$D$115,$D124,Баланс!AY$94:AY$115)</f>
        <v>0</v>
      </c>
      <c r="AZ124" s="50">
        <f>AZ92+SUMIF(Баланс!$D$94:$D$115,$D124,Баланс!AZ$94:AZ$115)</f>
        <v>0</v>
      </c>
      <c r="BA124" s="50">
        <f t="shared" si="389"/>
        <v>0</v>
      </c>
      <c r="BB124" s="50">
        <f t="shared" si="390"/>
        <v>0</v>
      </c>
      <c r="BC124" s="50">
        <f t="shared" si="391"/>
        <v>0</v>
      </c>
      <c r="BD124" s="50">
        <f t="shared" si="392"/>
        <v>0</v>
      </c>
      <c r="BE124" s="50">
        <f t="shared" si="393"/>
        <v>0</v>
      </c>
      <c r="BF124" s="50">
        <f>BF92+SUMIF(Баланс!$D$94:$D$115,$D124,Баланс!BF$94:BF$115)</f>
        <v>0</v>
      </c>
      <c r="BG124" s="50">
        <f>BG92+SUMIF(Баланс!$D$94:$D$115,$D124,Баланс!BG$94:BG$115)</f>
        <v>0</v>
      </c>
      <c r="BH124" s="50">
        <f>BH92+SUMIF(Баланс!$D$94:$D$115,$D124,Баланс!BH$94:BH$115)</f>
        <v>0</v>
      </c>
      <c r="BI124" s="50">
        <f>BI92+SUMIF(Баланс!$D$94:$D$115,$D124,Баланс!BI$94:BI$115)</f>
        <v>0</v>
      </c>
      <c r="BJ124" s="50">
        <f>BJ92+SUMIF(Баланс!$D$94:$D$115,$D124,Баланс!BJ$94:BJ$115)</f>
        <v>0</v>
      </c>
      <c r="BK124" s="50">
        <f>BK92+SUMIF(Баланс!$D$94:$D$115,$D124,Баланс!BK$94:BK$115)</f>
        <v>0</v>
      </c>
      <c r="BL124" s="50">
        <f>BL92+SUMIF(Баланс!$D$94:$D$115,$D124,Баланс!BL$94:BL$115)</f>
        <v>0</v>
      </c>
      <c r="BM124" s="50">
        <f>BM92+SUMIF(Баланс!$D$94:$D$115,$D124,Баланс!BM$94:BM$115)</f>
        <v>0</v>
      </c>
      <c r="BN124" s="50">
        <f>BN92+SUMIF(Баланс!$D$94:$D$115,$D124,Баланс!BN$94:BN$115)</f>
        <v>0</v>
      </c>
      <c r="BO124" s="50">
        <f>BO92+SUMIF(Баланс!$D$94:$D$115,$D124,Баланс!BO$94:BO$115)</f>
        <v>0</v>
      </c>
      <c r="BP124" s="50">
        <f>BP92+SUMIF(Баланс!$D$94:$D$115,$D124,Баланс!BP$94:BP$115)</f>
        <v>0</v>
      </c>
      <c r="BQ124" s="50">
        <f>BQ92+SUMIF(Баланс!$D$94:$D$115,$D124,Баланс!BQ$94:BQ$115)</f>
        <v>0</v>
      </c>
      <c r="BR124" s="50">
        <f t="shared" si="395"/>
        <v>0</v>
      </c>
      <c r="BS124" s="50">
        <f t="shared" si="396"/>
        <v>0</v>
      </c>
      <c r="BT124" s="50">
        <f t="shared" si="397"/>
        <v>0</v>
      </c>
      <c r="BU124" s="50">
        <f t="shared" si="398"/>
        <v>0</v>
      </c>
      <c r="BV124" s="50">
        <f t="shared" si="399"/>
        <v>0</v>
      </c>
      <c r="BW124" s="50">
        <f>BW92+SUMIF(Баланс!$D$94:$D$115,$D124,Баланс!BW$94:BW$115)</f>
        <v>0</v>
      </c>
      <c r="BX124" s="50">
        <f>BX92+SUMIF(Баланс!$D$94:$D$115,$D124,Баланс!BX$94:BX$115)</f>
        <v>0</v>
      </c>
      <c r="BY124" s="50">
        <f>BY92+SUMIF(Баланс!$D$94:$D$115,$D124,Баланс!BY$94:BY$115)</f>
        <v>0</v>
      </c>
      <c r="BZ124" s="50">
        <f>BZ92+SUMIF(Баланс!$D$94:$D$115,$D124,Баланс!BZ$94:BZ$115)</f>
        <v>0</v>
      </c>
      <c r="CA124" s="50">
        <f>CA92+SUMIF(Баланс!$D$94:$D$115,$D124,Баланс!CA$94:CA$115)</f>
        <v>0</v>
      </c>
      <c r="CB124" s="50">
        <f>CB92+SUMIF(Баланс!$D$94:$D$115,$D124,Баланс!CB$94:CB$115)</f>
        <v>0</v>
      </c>
      <c r="CC124" s="50">
        <f>CC92+SUMIF(Баланс!$D$94:$D$115,$D124,Баланс!CC$94:CC$115)</f>
        <v>0</v>
      </c>
      <c r="CD124" s="50">
        <f>CD92+SUMIF(Баланс!$D$94:$D$115,$D124,Баланс!CD$94:CD$115)</f>
        <v>0</v>
      </c>
      <c r="CE124" s="50">
        <f>CE92+SUMIF(Баланс!$D$94:$D$115,$D124,Баланс!CE$94:CE$115)</f>
        <v>0</v>
      </c>
      <c r="CF124" s="50">
        <f>CF92+SUMIF(Баланс!$D$94:$D$115,$D124,Баланс!CF$94:CF$115)</f>
        <v>0</v>
      </c>
      <c r="CG124" s="50">
        <f>CG92+SUMIF(Баланс!$D$94:$D$115,$D124,Баланс!CG$94:CG$115)</f>
        <v>0</v>
      </c>
      <c r="CH124" s="50">
        <f>CH92+SUMIF(Баланс!$D$94:$D$115,$D124,Баланс!CH$94:CH$115)</f>
        <v>0</v>
      </c>
      <c r="CI124" s="50">
        <f t="array" ref="CI124">BR124</f>
        <v>0</v>
      </c>
      <c r="CJ124" s="50">
        <f t="array" ref="CJ124">CI124</f>
        <v>0</v>
      </c>
      <c r="CK124" s="50">
        <f t="array" ref="CK124">CJ124</f>
        <v>0</v>
      </c>
      <c r="CL124" s="50">
        <f t="array" ref="CL124">CK124</f>
        <v>0</v>
      </c>
      <c r="CM124" s="51">
        <f t="shared" si="401"/>
        <v>0</v>
      </c>
      <c r="CN124" s="51">
        <f t="shared" si="402"/>
        <v>0</v>
      </c>
      <c r="CO124" s="51">
        <f t="shared" si="403"/>
        <v>0</v>
      </c>
      <c r="CP124" s="51">
        <f t="shared" si="404"/>
        <v>0</v>
      </c>
      <c r="CQ124" s="51">
        <f t="shared" si="405"/>
        <v>0</v>
      </c>
      <c r="CR124" s="51">
        <f>CR92+SUMIF(Баланс!$D$94:$D$115,$D124,Баланс!CR$94:CR$115)</f>
        <v>0</v>
      </c>
      <c r="CS124" s="51">
        <f>CS92+SUMIF(Баланс!$D$94:$D$115,$D124,Баланс!CS$94:CS$115)</f>
        <v>0</v>
      </c>
      <c r="CT124" s="51">
        <f>CT92+SUMIF(Баланс!$D$94:$D$115,$D124,Баланс!CT$94:CT$115)</f>
        <v>0</v>
      </c>
      <c r="CU124" s="51">
        <f>CU92+SUMIF(Баланс!$D$94:$D$115,$D124,Баланс!CU$94:CU$115)</f>
        <v>0</v>
      </c>
      <c r="CV124" s="51">
        <f>CV92+SUMIF(Баланс!$D$94:$D$115,$D124,Баланс!CV$94:CV$115)</f>
        <v>0</v>
      </c>
      <c r="CW124" s="51">
        <f>CW92+SUMIF(Баланс!$D$94:$D$115,$D124,Баланс!CW$94:CW$115)</f>
        <v>0</v>
      </c>
      <c r="CX124" s="51">
        <f>CX92+SUMIF(Баланс!$D$94:$D$115,$D124,Баланс!CX$94:CX$115)</f>
        <v>0</v>
      </c>
      <c r="CY124" s="51">
        <f>CY92+SUMIF(Баланс!$D$94:$D$115,$D124,Баланс!CY$94:CY$115)</f>
        <v>0</v>
      </c>
      <c r="CZ124" s="51">
        <f>CZ92+SUMIF(Баланс!$D$94:$D$115,$D124,Баланс!CZ$94:CZ$115)</f>
        <v>0</v>
      </c>
      <c r="DA124" s="51">
        <f>DA92+SUMIF(Баланс!$D$94:$D$115,$D124,Баланс!DA$94:DA$115)</f>
        <v>0</v>
      </c>
      <c r="DB124" s="51">
        <f>DB92+SUMIF(Баланс!$D$94:$D$115,$D124,Баланс!DB$94:DB$115)</f>
        <v>0</v>
      </c>
      <c r="DC124" s="51">
        <f>DC92+SUMIF(Баланс!$D$94:$D$115,$D124,Баланс!DC$94:DC$115)</f>
        <v>0</v>
      </c>
      <c r="DD124" s="46">
        <f t="shared" si="407"/>
        <v>0</v>
      </c>
      <c r="DE124" s="46">
        <f t="shared" si="408"/>
        <v>0</v>
      </c>
      <c r="DF124" s="41">
        <f t="array" ref="DF124">CM124</f>
        <v>0</v>
      </c>
      <c r="DG124" s="41">
        <f t="array" ref="DG124">DF124</f>
        <v>0</v>
      </c>
      <c r="DH124" s="41">
        <f t="array" ref="DH124">DG124</f>
        <v>0</v>
      </c>
      <c r="DI124" s="41">
        <f t="array" ref="DI124">DH124</f>
        <v>0</v>
      </c>
      <c r="DJ124" s="41"/>
      <c r="DK124" s="41"/>
      <c r="DL124" s="41"/>
      <c r="DM124" s="41"/>
      <c r="DN124" s="41"/>
      <c r="DO124" s="41"/>
      <c r="DP124" s="41"/>
    </row>
    <row r="125" spans="1:135" s="34" customFormat="1" ht="15" customHeight="1" x14ac:dyDescent="0.2">
      <c r="A125" s="8"/>
      <c r="B125" s="8"/>
      <c r="C125" s="8"/>
      <c r="D125" s="8"/>
      <c r="E125" s="8"/>
      <c r="G125" s="35" t="s">
        <v>204</v>
      </c>
      <c r="H125" s="43" t="s">
        <v>205</v>
      </c>
      <c r="I125" s="44"/>
      <c r="J125" s="38" t="s">
        <v>155</v>
      </c>
      <c r="K125" s="45">
        <f>K126+K127</f>
        <v>0</v>
      </c>
      <c r="L125" s="45">
        <f>L126+L127</f>
        <v>0</v>
      </c>
      <c r="M125" s="45">
        <f>M126+M127</f>
        <v>0</v>
      </c>
      <c r="N125" s="45">
        <f t="shared" si="376"/>
        <v>0</v>
      </c>
      <c r="O125" s="45">
        <f t="shared" si="377"/>
        <v>0</v>
      </c>
      <c r="P125" s="45">
        <f t="shared" si="378"/>
        <v>0</v>
      </c>
      <c r="Q125" s="45">
        <f t="shared" si="379"/>
        <v>0</v>
      </c>
      <c r="R125" s="45">
        <f t="shared" si="380"/>
        <v>0</v>
      </c>
      <c r="S125" s="45">
        <f t="shared" ref="S125:AD125" si="426">S126+S127</f>
        <v>0</v>
      </c>
      <c r="T125" s="45">
        <f t="shared" si="426"/>
        <v>0</v>
      </c>
      <c r="U125" s="45">
        <f t="shared" si="426"/>
        <v>0</v>
      </c>
      <c r="V125" s="45">
        <f t="shared" si="426"/>
        <v>0</v>
      </c>
      <c r="W125" s="45">
        <f t="shared" si="426"/>
        <v>0</v>
      </c>
      <c r="X125" s="45">
        <f t="shared" si="426"/>
        <v>0</v>
      </c>
      <c r="Y125" s="45">
        <f t="shared" si="426"/>
        <v>0</v>
      </c>
      <c r="Z125" s="45">
        <f t="shared" si="426"/>
        <v>0</v>
      </c>
      <c r="AA125" s="45">
        <f t="shared" si="426"/>
        <v>0</v>
      </c>
      <c r="AB125" s="45">
        <f t="shared" si="426"/>
        <v>0</v>
      </c>
      <c r="AC125" s="45">
        <f t="shared" si="426"/>
        <v>0</v>
      </c>
      <c r="AD125" s="45">
        <f t="shared" si="426"/>
        <v>0</v>
      </c>
      <c r="AE125" s="74">
        <f t="shared" si="382"/>
        <v>0</v>
      </c>
      <c r="AF125" s="74">
        <f t="shared" si="383"/>
        <v>0</v>
      </c>
      <c r="AG125" s="74">
        <f t="shared" si="384"/>
        <v>0</v>
      </c>
      <c r="AH125" s="74">
        <f t="shared" si="385"/>
        <v>0</v>
      </c>
      <c r="AI125" s="74">
        <f t="shared" si="386"/>
        <v>0</v>
      </c>
      <c r="AJ125" s="74">
        <f t="shared" ref="AJ125:AU125" si="427">AJ126+AJ127</f>
        <v>0</v>
      </c>
      <c r="AK125" s="74">
        <f t="shared" si="427"/>
        <v>0</v>
      </c>
      <c r="AL125" s="74">
        <f t="shared" si="427"/>
        <v>0</v>
      </c>
      <c r="AM125" s="74">
        <f t="shared" si="427"/>
        <v>0</v>
      </c>
      <c r="AN125" s="74">
        <f t="shared" si="427"/>
        <v>0</v>
      </c>
      <c r="AO125" s="74">
        <f t="shared" si="427"/>
        <v>0</v>
      </c>
      <c r="AP125" s="74">
        <f t="shared" si="427"/>
        <v>0</v>
      </c>
      <c r="AQ125" s="74">
        <f t="shared" si="427"/>
        <v>0</v>
      </c>
      <c r="AR125" s="74">
        <f t="shared" si="427"/>
        <v>0</v>
      </c>
      <c r="AS125" s="74">
        <f t="shared" si="427"/>
        <v>0</v>
      </c>
      <c r="AT125" s="74">
        <f t="shared" si="427"/>
        <v>0</v>
      </c>
      <c r="AU125" s="74">
        <f t="shared" si="427"/>
        <v>0</v>
      </c>
      <c r="AV125" s="45">
        <f t="shared" si="388"/>
        <v>2885.4700000000003</v>
      </c>
      <c r="AW125" s="45">
        <f>AW126+AW127</f>
        <v>1573.67</v>
      </c>
      <c r="AX125" s="45">
        <f>AX126+AX127</f>
        <v>211</v>
      </c>
      <c r="AY125" s="45">
        <f>AY126+AY127</f>
        <v>0</v>
      </c>
      <c r="AZ125" s="45">
        <f>AZ126+AZ127</f>
        <v>1100.8</v>
      </c>
      <c r="BA125" s="45">
        <f t="shared" si="389"/>
        <v>1440</v>
      </c>
      <c r="BB125" s="45">
        <f t="shared" si="390"/>
        <v>0</v>
      </c>
      <c r="BC125" s="45">
        <f t="shared" si="391"/>
        <v>231</v>
      </c>
      <c r="BD125" s="45">
        <f t="shared" si="392"/>
        <v>0</v>
      </c>
      <c r="BE125" s="45">
        <f t="shared" si="393"/>
        <v>1209</v>
      </c>
      <c r="BF125" s="45">
        <f t="shared" ref="BF125:BQ125" si="428">BF126+BF127</f>
        <v>0</v>
      </c>
      <c r="BG125" s="45">
        <f t="shared" si="428"/>
        <v>0</v>
      </c>
      <c r="BH125" s="45">
        <f t="shared" si="428"/>
        <v>0</v>
      </c>
      <c r="BI125" s="45">
        <f t="shared" si="428"/>
        <v>231</v>
      </c>
      <c r="BJ125" s="45">
        <f t="shared" si="428"/>
        <v>0</v>
      </c>
      <c r="BK125" s="45">
        <f t="shared" si="428"/>
        <v>0</v>
      </c>
      <c r="BL125" s="45">
        <f t="shared" si="428"/>
        <v>0</v>
      </c>
      <c r="BM125" s="45">
        <f t="shared" si="428"/>
        <v>0</v>
      </c>
      <c r="BN125" s="45">
        <f t="shared" si="428"/>
        <v>0</v>
      </c>
      <c r="BO125" s="45">
        <f t="shared" si="428"/>
        <v>254</v>
      </c>
      <c r="BP125" s="45">
        <f t="shared" si="428"/>
        <v>459</v>
      </c>
      <c r="BQ125" s="45">
        <f t="shared" si="428"/>
        <v>496</v>
      </c>
      <c r="BR125" s="45">
        <f t="shared" si="395"/>
        <v>3169</v>
      </c>
      <c r="BS125" s="45">
        <f t="shared" si="396"/>
        <v>1729</v>
      </c>
      <c r="BT125" s="45">
        <f t="shared" si="397"/>
        <v>231</v>
      </c>
      <c r="BU125" s="45">
        <f t="shared" si="398"/>
        <v>0</v>
      </c>
      <c r="BV125" s="45">
        <f t="shared" si="399"/>
        <v>1209</v>
      </c>
      <c r="BW125" s="45">
        <f t="shared" ref="BW125:CH125" si="429">BW126+BW127</f>
        <v>632</v>
      </c>
      <c r="BX125" s="45">
        <f t="shared" si="429"/>
        <v>599</v>
      </c>
      <c r="BY125" s="45">
        <f t="shared" si="429"/>
        <v>498</v>
      </c>
      <c r="BZ125" s="45">
        <f t="shared" si="429"/>
        <v>231</v>
      </c>
      <c r="CA125" s="45">
        <f t="shared" si="429"/>
        <v>0</v>
      </c>
      <c r="CB125" s="45">
        <f t="shared" si="429"/>
        <v>0</v>
      </c>
      <c r="CC125" s="45">
        <f t="shared" si="429"/>
        <v>0</v>
      </c>
      <c r="CD125" s="45">
        <f t="shared" si="429"/>
        <v>0</v>
      </c>
      <c r="CE125" s="45">
        <f t="shared" si="429"/>
        <v>0</v>
      </c>
      <c r="CF125" s="45">
        <f t="shared" si="429"/>
        <v>254</v>
      </c>
      <c r="CG125" s="45">
        <f t="shared" si="429"/>
        <v>459</v>
      </c>
      <c r="CH125" s="45">
        <f t="shared" si="429"/>
        <v>496</v>
      </c>
      <c r="CI125" s="45">
        <f t="array" ref="CI125">BR125</f>
        <v>3169</v>
      </c>
      <c r="CJ125" s="45">
        <f t="array" ref="CJ125">CI125</f>
        <v>3169</v>
      </c>
      <c r="CK125" s="45">
        <f t="array" ref="CK125">CJ125</f>
        <v>3169</v>
      </c>
      <c r="CL125" s="45">
        <f t="array" ref="CL125">CK125</f>
        <v>3169</v>
      </c>
      <c r="CM125" s="74">
        <f t="shared" si="401"/>
        <v>0</v>
      </c>
      <c r="CN125" s="74">
        <f t="shared" si="402"/>
        <v>0</v>
      </c>
      <c r="CO125" s="74">
        <f t="shared" si="403"/>
        <v>0</v>
      </c>
      <c r="CP125" s="74">
        <f t="shared" si="404"/>
        <v>0</v>
      </c>
      <c r="CQ125" s="74">
        <f t="shared" si="405"/>
        <v>0</v>
      </c>
      <c r="CR125" s="74">
        <f t="shared" ref="CR125:DC125" si="430">CR126+CR127</f>
        <v>0</v>
      </c>
      <c r="CS125" s="74">
        <f t="shared" si="430"/>
        <v>0</v>
      </c>
      <c r="CT125" s="74">
        <f t="shared" si="430"/>
        <v>0</v>
      </c>
      <c r="CU125" s="74">
        <f t="shared" si="430"/>
        <v>0</v>
      </c>
      <c r="CV125" s="74">
        <f t="shared" si="430"/>
        <v>0</v>
      </c>
      <c r="CW125" s="74">
        <f t="shared" si="430"/>
        <v>0</v>
      </c>
      <c r="CX125" s="74">
        <f t="shared" si="430"/>
        <v>0</v>
      </c>
      <c r="CY125" s="74">
        <f t="shared" si="430"/>
        <v>0</v>
      </c>
      <c r="CZ125" s="74">
        <f t="shared" si="430"/>
        <v>0</v>
      </c>
      <c r="DA125" s="74">
        <f t="shared" si="430"/>
        <v>0</v>
      </c>
      <c r="DB125" s="74">
        <f t="shared" si="430"/>
        <v>0</v>
      </c>
      <c r="DC125" s="74">
        <f t="shared" si="430"/>
        <v>0</v>
      </c>
      <c r="DD125" s="75">
        <f t="shared" si="407"/>
        <v>0</v>
      </c>
      <c r="DE125" s="75">
        <f t="shared" si="408"/>
        <v>-3169</v>
      </c>
      <c r="DF125" s="74">
        <f t="array" ref="DF125">CM125</f>
        <v>0</v>
      </c>
      <c r="DG125" s="74">
        <f t="array" ref="DG125">DF125</f>
        <v>0</v>
      </c>
      <c r="DH125" s="74">
        <f t="array" ref="DH125">DG125</f>
        <v>0</v>
      </c>
      <c r="DI125" s="74">
        <f t="array" ref="DI125">DH125</f>
        <v>0</v>
      </c>
      <c r="DJ125" s="74"/>
      <c r="DK125" s="74"/>
      <c r="DL125" s="74"/>
      <c r="DM125" s="74"/>
      <c r="DN125" s="74"/>
      <c r="DO125" s="74"/>
      <c r="DP125" s="74"/>
      <c r="DR125" s="42"/>
    </row>
    <row r="126" spans="1:135" ht="15" customHeight="1" x14ac:dyDescent="0.25">
      <c r="D126" s="1" t="s">
        <v>159</v>
      </c>
      <c r="E126" s="1">
        <v>1</v>
      </c>
      <c r="G126" s="48" t="str">
        <f>G125&amp;".0.1"</f>
        <v>7.0.1</v>
      </c>
      <c r="H126" s="49" t="s">
        <v>159</v>
      </c>
      <c r="I126" s="49"/>
      <c r="J126" s="48" t="s">
        <v>155</v>
      </c>
      <c r="K126" s="97">
        <v>0</v>
      </c>
      <c r="L126" s="97">
        <v>0</v>
      </c>
      <c r="M126" s="97">
        <v>0</v>
      </c>
      <c r="N126" s="50">
        <f t="shared" si="376"/>
        <v>0</v>
      </c>
      <c r="O126" s="50">
        <f t="shared" si="377"/>
        <v>0</v>
      </c>
      <c r="P126" s="50">
        <f t="shared" si="378"/>
        <v>0</v>
      </c>
      <c r="Q126" s="50">
        <f t="shared" si="379"/>
        <v>0</v>
      </c>
      <c r="R126" s="50">
        <f t="shared" si="380"/>
        <v>0</v>
      </c>
      <c r="S126" s="97">
        <v>0</v>
      </c>
      <c r="T126" s="97">
        <v>0</v>
      </c>
      <c r="U126" s="97">
        <v>0</v>
      </c>
      <c r="V126" s="97">
        <v>0</v>
      </c>
      <c r="W126" s="97">
        <v>0</v>
      </c>
      <c r="X126" s="97">
        <v>0</v>
      </c>
      <c r="Y126" s="97">
        <v>0</v>
      </c>
      <c r="Z126" s="97">
        <v>0</v>
      </c>
      <c r="AA126" s="97">
        <v>0</v>
      </c>
      <c r="AB126" s="97">
        <v>0</v>
      </c>
      <c r="AC126" s="97">
        <v>0</v>
      </c>
      <c r="AD126" s="97">
        <v>0</v>
      </c>
      <c r="AE126" s="97">
        <f t="shared" si="382"/>
        <v>0</v>
      </c>
      <c r="AF126" s="97">
        <f t="shared" si="383"/>
        <v>0</v>
      </c>
      <c r="AG126" s="97">
        <f t="shared" si="384"/>
        <v>0</v>
      </c>
      <c r="AH126" s="97">
        <f t="shared" si="385"/>
        <v>0</v>
      </c>
      <c r="AI126" s="97">
        <f t="shared" si="386"/>
        <v>0</v>
      </c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50">
        <f t="shared" si="388"/>
        <v>2885.4700000000003</v>
      </c>
      <c r="AW126" s="97">
        <v>1573.67</v>
      </c>
      <c r="AX126" s="97">
        <v>211</v>
      </c>
      <c r="AY126" s="97">
        <v>0</v>
      </c>
      <c r="AZ126" s="97">
        <v>1100.8</v>
      </c>
      <c r="BA126" s="50">
        <f t="shared" si="389"/>
        <v>1440</v>
      </c>
      <c r="BB126" s="50">
        <f t="shared" si="390"/>
        <v>0</v>
      </c>
      <c r="BC126" s="50">
        <f t="shared" si="391"/>
        <v>231</v>
      </c>
      <c r="BD126" s="50">
        <f t="shared" si="392"/>
        <v>0</v>
      </c>
      <c r="BE126" s="50">
        <f t="shared" si="393"/>
        <v>1209</v>
      </c>
      <c r="BF126" s="97">
        <v>0</v>
      </c>
      <c r="BG126" s="97">
        <v>0</v>
      </c>
      <c r="BH126" s="97">
        <v>0</v>
      </c>
      <c r="BI126" s="97">
        <v>231</v>
      </c>
      <c r="BJ126" s="97">
        <v>0</v>
      </c>
      <c r="BK126" s="97">
        <v>0</v>
      </c>
      <c r="BL126" s="97">
        <v>0</v>
      </c>
      <c r="BM126" s="97">
        <v>0</v>
      </c>
      <c r="BN126" s="97">
        <v>0</v>
      </c>
      <c r="BO126" s="97">
        <v>254</v>
      </c>
      <c r="BP126" s="97">
        <v>459</v>
      </c>
      <c r="BQ126" s="97">
        <v>496</v>
      </c>
      <c r="BR126" s="50">
        <f t="shared" si="395"/>
        <v>3169</v>
      </c>
      <c r="BS126" s="50">
        <f t="shared" si="396"/>
        <v>1729</v>
      </c>
      <c r="BT126" s="50">
        <f t="shared" si="397"/>
        <v>231</v>
      </c>
      <c r="BU126" s="50">
        <f t="shared" si="398"/>
        <v>0</v>
      </c>
      <c r="BV126" s="50">
        <f t="shared" si="399"/>
        <v>1209</v>
      </c>
      <c r="BW126" s="97">
        <v>632</v>
      </c>
      <c r="BX126" s="97">
        <v>599</v>
      </c>
      <c r="BY126" s="97">
        <v>498</v>
      </c>
      <c r="BZ126" s="97">
        <v>231</v>
      </c>
      <c r="CA126" s="97">
        <v>0</v>
      </c>
      <c r="CB126" s="97">
        <v>0</v>
      </c>
      <c r="CC126" s="97">
        <v>0</v>
      </c>
      <c r="CD126" s="97">
        <v>0</v>
      </c>
      <c r="CE126" s="97">
        <v>0</v>
      </c>
      <c r="CF126" s="97">
        <v>254</v>
      </c>
      <c r="CG126" s="97">
        <v>459</v>
      </c>
      <c r="CH126" s="97">
        <v>496</v>
      </c>
      <c r="CI126" s="97">
        <f t="array" ref="CI126">BR126</f>
        <v>3169</v>
      </c>
      <c r="CJ126" s="97">
        <f t="array" ref="CJ126">CI126</f>
        <v>3169</v>
      </c>
      <c r="CK126" s="97">
        <f t="array" ref="CK126">CJ126</f>
        <v>3169</v>
      </c>
      <c r="CL126" s="97">
        <f t="array" ref="CL126">CK126</f>
        <v>3169</v>
      </c>
      <c r="CM126" s="97">
        <f t="shared" si="401"/>
        <v>0</v>
      </c>
      <c r="CN126" s="97">
        <f t="shared" si="402"/>
        <v>0</v>
      </c>
      <c r="CO126" s="97">
        <f t="shared" si="403"/>
        <v>0</v>
      </c>
      <c r="CP126" s="97">
        <f t="shared" si="404"/>
        <v>0</v>
      </c>
      <c r="CQ126" s="97">
        <f t="shared" si="405"/>
        <v>0</v>
      </c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75">
        <f t="shared" si="407"/>
        <v>0</v>
      </c>
      <c r="DE126" s="75">
        <f t="shared" si="408"/>
        <v>-3169</v>
      </c>
      <c r="DF126" s="74">
        <f t="array" ref="DF126">CM126</f>
        <v>0</v>
      </c>
      <c r="DG126" s="74">
        <f t="array" ref="DG126">DF126</f>
        <v>0</v>
      </c>
      <c r="DH126" s="74">
        <f t="array" ref="DH126">DG126</f>
        <v>0</v>
      </c>
      <c r="DI126" s="74">
        <f t="array" ref="DI126">DH126</f>
        <v>0</v>
      </c>
      <c r="DJ126" s="74"/>
      <c r="DK126" s="74"/>
      <c r="DL126" s="74"/>
      <c r="DM126" s="74"/>
      <c r="DN126" s="74"/>
      <c r="DO126" s="74"/>
      <c r="DP126" s="74"/>
    </row>
    <row r="127" spans="1:135" ht="15" hidden="1" customHeight="1" x14ac:dyDescent="0.25">
      <c r="A127" s="47" t="b">
        <f t="shared" ref="A127" si="431">TYPE_TRANSFER_FLUID="вода и пар"</f>
        <v>0</v>
      </c>
      <c r="E127" s="1">
        <v>2</v>
      </c>
      <c r="G127" s="48" t="str">
        <f>G125&amp;".0.2"</f>
        <v>7.0.2</v>
      </c>
      <c r="H127" s="49" t="s">
        <v>160</v>
      </c>
      <c r="I127" s="49"/>
      <c r="J127" s="48" t="s">
        <v>155</v>
      </c>
      <c r="K127" s="50">
        <f>SUM(K128:K129)</f>
        <v>0</v>
      </c>
      <c r="L127" s="50">
        <f>SUM(L128:L129)</f>
        <v>0</v>
      </c>
      <c r="M127" s="50">
        <f>SUM(M128:M129)</f>
        <v>0</v>
      </c>
      <c r="N127" s="50">
        <f t="shared" si="376"/>
        <v>0</v>
      </c>
      <c r="O127" s="50">
        <f t="shared" si="377"/>
        <v>0</v>
      </c>
      <c r="P127" s="50">
        <f t="shared" si="378"/>
        <v>0</v>
      </c>
      <c r="Q127" s="50">
        <f t="shared" si="379"/>
        <v>0</v>
      </c>
      <c r="R127" s="50">
        <f t="shared" si="380"/>
        <v>0</v>
      </c>
      <c r="S127" s="50">
        <f t="shared" ref="S127:AD127" si="432">SUM(S128:S129)</f>
        <v>0</v>
      </c>
      <c r="T127" s="50">
        <f t="shared" si="432"/>
        <v>0</v>
      </c>
      <c r="U127" s="50">
        <f t="shared" si="432"/>
        <v>0</v>
      </c>
      <c r="V127" s="50">
        <f t="shared" si="432"/>
        <v>0</v>
      </c>
      <c r="W127" s="50">
        <f t="shared" si="432"/>
        <v>0</v>
      </c>
      <c r="X127" s="50">
        <f t="shared" si="432"/>
        <v>0</v>
      </c>
      <c r="Y127" s="50">
        <f t="shared" si="432"/>
        <v>0</v>
      </c>
      <c r="Z127" s="50">
        <f t="shared" si="432"/>
        <v>0</v>
      </c>
      <c r="AA127" s="50">
        <f t="shared" si="432"/>
        <v>0</v>
      </c>
      <c r="AB127" s="50">
        <f t="shared" si="432"/>
        <v>0</v>
      </c>
      <c r="AC127" s="50">
        <f t="shared" si="432"/>
        <v>0</v>
      </c>
      <c r="AD127" s="50">
        <f t="shared" si="432"/>
        <v>0</v>
      </c>
      <c r="AE127" s="51">
        <f t="shared" si="382"/>
        <v>0</v>
      </c>
      <c r="AF127" s="51">
        <f t="shared" si="383"/>
        <v>0</v>
      </c>
      <c r="AG127" s="51">
        <f t="shared" si="384"/>
        <v>0</v>
      </c>
      <c r="AH127" s="51">
        <f t="shared" si="385"/>
        <v>0</v>
      </c>
      <c r="AI127" s="51">
        <f t="shared" si="386"/>
        <v>0</v>
      </c>
      <c r="AJ127" s="51">
        <f t="shared" ref="AJ127:AU127" si="433">SUM(AJ128:AJ129)</f>
        <v>0</v>
      </c>
      <c r="AK127" s="51">
        <f t="shared" si="433"/>
        <v>0</v>
      </c>
      <c r="AL127" s="51">
        <f t="shared" si="433"/>
        <v>0</v>
      </c>
      <c r="AM127" s="51">
        <f t="shared" si="433"/>
        <v>0</v>
      </c>
      <c r="AN127" s="51">
        <f t="shared" si="433"/>
        <v>0</v>
      </c>
      <c r="AO127" s="51">
        <f t="shared" si="433"/>
        <v>0</v>
      </c>
      <c r="AP127" s="51">
        <f t="shared" si="433"/>
        <v>0</v>
      </c>
      <c r="AQ127" s="51">
        <f t="shared" si="433"/>
        <v>0</v>
      </c>
      <c r="AR127" s="51">
        <f t="shared" si="433"/>
        <v>0</v>
      </c>
      <c r="AS127" s="51">
        <f t="shared" si="433"/>
        <v>0</v>
      </c>
      <c r="AT127" s="51">
        <f t="shared" si="433"/>
        <v>0</v>
      </c>
      <c r="AU127" s="51">
        <f t="shared" si="433"/>
        <v>0</v>
      </c>
      <c r="AV127" s="50">
        <f t="shared" si="388"/>
        <v>0</v>
      </c>
      <c r="AW127" s="50">
        <f>SUM(AW128:AW129)</f>
        <v>0</v>
      </c>
      <c r="AX127" s="50">
        <f>SUM(AX128:AX129)</f>
        <v>0</v>
      </c>
      <c r="AY127" s="50">
        <f>SUM(AY128:AY129)</f>
        <v>0</v>
      </c>
      <c r="AZ127" s="50">
        <f>SUM(AZ128:AZ129)</f>
        <v>0</v>
      </c>
      <c r="BA127" s="50">
        <f t="shared" si="389"/>
        <v>0</v>
      </c>
      <c r="BB127" s="50">
        <f t="shared" si="390"/>
        <v>0</v>
      </c>
      <c r="BC127" s="50">
        <f t="shared" si="391"/>
        <v>0</v>
      </c>
      <c r="BD127" s="50">
        <f t="shared" si="392"/>
        <v>0</v>
      </c>
      <c r="BE127" s="50">
        <f t="shared" si="393"/>
        <v>0</v>
      </c>
      <c r="BF127" s="50">
        <f t="shared" ref="BF127:BQ127" si="434">SUM(BF128:BF129)</f>
        <v>0</v>
      </c>
      <c r="BG127" s="50">
        <f t="shared" si="434"/>
        <v>0</v>
      </c>
      <c r="BH127" s="50">
        <f t="shared" si="434"/>
        <v>0</v>
      </c>
      <c r="BI127" s="50">
        <f t="shared" si="434"/>
        <v>0</v>
      </c>
      <c r="BJ127" s="50">
        <f t="shared" si="434"/>
        <v>0</v>
      </c>
      <c r="BK127" s="50">
        <f t="shared" si="434"/>
        <v>0</v>
      </c>
      <c r="BL127" s="50">
        <f t="shared" si="434"/>
        <v>0</v>
      </c>
      <c r="BM127" s="50">
        <f t="shared" si="434"/>
        <v>0</v>
      </c>
      <c r="BN127" s="50">
        <f t="shared" si="434"/>
        <v>0</v>
      </c>
      <c r="BO127" s="50">
        <f t="shared" si="434"/>
        <v>0</v>
      </c>
      <c r="BP127" s="50">
        <f t="shared" si="434"/>
        <v>0</v>
      </c>
      <c r="BQ127" s="50">
        <f t="shared" si="434"/>
        <v>0</v>
      </c>
      <c r="BR127" s="50">
        <f t="shared" si="395"/>
        <v>0</v>
      </c>
      <c r="BS127" s="50">
        <f t="shared" si="396"/>
        <v>0</v>
      </c>
      <c r="BT127" s="50">
        <f t="shared" si="397"/>
        <v>0</v>
      </c>
      <c r="BU127" s="50">
        <f t="shared" si="398"/>
        <v>0</v>
      </c>
      <c r="BV127" s="50">
        <f t="shared" si="399"/>
        <v>0</v>
      </c>
      <c r="BW127" s="50">
        <f t="shared" ref="BW127:CH127" si="435">SUM(BW128:BW129)</f>
        <v>0</v>
      </c>
      <c r="BX127" s="50">
        <f t="shared" si="435"/>
        <v>0</v>
      </c>
      <c r="BY127" s="50">
        <f t="shared" si="435"/>
        <v>0</v>
      </c>
      <c r="BZ127" s="50">
        <f t="shared" si="435"/>
        <v>0</v>
      </c>
      <c r="CA127" s="50">
        <f t="shared" si="435"/>
        <v>0</v>
      </c>
      <c r="CB127" s="50">
        <f t="shared" si="435"/>
        <v>0</v>
      </c>
      <c r="CC127" s="50">
        <f t="shared" si="435"/>
        <v>0</v>
      </c>
      <c r="CD127" s="50">
        <f t="shared" si="435"/>
        <v>0</v>
      </c>
      <c r="CE127" s="50">
        <f t="shared" si="435"/>
        <v>0</v>
      </c>
      <c r="CF127" s="50">
        <f t="shared" si="435"/>
        <v>0</v>
      </c>
      <c r="CG127" s="50">
        <f t="shared" si="435"/>
        <v>0</v>
      </c>
      <c r="CH127" s="50">
        <f t="shared" si="435"/>
        <v>0</v>
      </c>
      <c r="CI127" s="50">
        <f t="array" ref="CI127">BR127</f>
        <v>0</v>
      </c>
      <c r="CJ127" s="50">
        <f t="array" ref="CJ127">CI127</f>
        <v>0</v>
      </c>
      <c r="CK127" s="50">
        <f t="array" ref="CK127">CJ127</f>
        <v>0</v>
      </c>
      <c r="CL127" s="50">
        <f t="array" ref="CL127">CK127</f>
        <v>0</v>
      </c>
      <c r="CM127" s="51">
        <f t="shared" si="401"/>
        <v>0</v>
      </c>
      <c r="CN127" s="51">
        <f t="shared" si="402"/>
        <v>0</v>
      </c>
      <c r="CO127" s="51">
        <f t="shared" si="403"/>
        <v>0</v>
      </c>
      <c r="CP127" s="51">
        <f t="shared" si="404"/>
        <v>0</v>
      </c>
      <c r="CQ127" s="51">
        <f t="shared" si="405"/>
        <v>0</v>
      </c>
      <c r="CR127" s="51">
        <f t="shared" ref="CR127:DC127" si="436">SUM(CR128:CR129)</f>
        <v>0</v>
      </c>
      <c r="CS127" s="51">
        <f t="shared" si="436"/>
        <v>0</v>
      </c>
      <c r="CT127" s="51">
        <f t="shared" si="436"/>
        <v>0</v>
      </c>
      <c r="CU127" s="51">
        <f t="shared" si="436"/>
        <v>0</v>
      </c>
      <c r="CV127" s="51">
        <f t="shared" si="436"/>
        <v>0</v>
      </c>
      <c r="CW127" s="51">
        <f t="shared" si="436"/>
        <v>0</v>
      </c>
      <c r="CX127" s="51">
        <f t="shared" si="436"/>
        <v>0</v>
      </c>
      <c r="CY127" s="51">
        <f t="shared" si="436"/>
        <v>0</v>
      </c>
      <c r="CZ127" s="51">
        <f t="shared" si="436"/>
        <v>0</v>
      </c>
      <c r="DA127" s="51">
        <f t="shared" si="436"/>
        <v>0</v>
      </c>
      <c r="DB127" s="51">
        <f t="shared" si="436"/>
        <v>0</v>
      </c>
      <c r="DC127" s="51">
        <f t="shared" si="436"/>
        <v>0</v>
      </c>
      <c r="DD127" s="46">
        <f t="shared" si="407"/>
        <v>0</v>
      </c>
      <c r="DE127" s="46">
        <f t="shared" si="408"/>
        <v>0</v>
      </c>
      <c r="DF127" s="41">
        <f t="array" ref="DF127">CM127</f>
        <v>0</v>
      </c>
      <c r="DG127" s="41">
        <f t="array" ref="DG127">DF127</f>
        <v>0</v>
      </c>
      <c r="DH127" s="41">
        <f t="array" ref="DH127">DG127</f>
        <v>0</v>
      </c>
      <c r="DI127" s="41">
        <f t="array" ref="DI127">DH127</f>
        <v>0</v>
      </c>
      <c r="DJ127" s="41"/>
      <c r="DK127" s="41"/>
      <c r="DL127" s="41"/>
      <c r="DM127" s="41"/>
      <c r="DN127" s="41"/>
      <c r="DO127" s="41"/>
      <c r="DP127" s="41"/>
    </row>
    <row r="128" spans="1:135" ht="15" hidden="1" customHeight="1" x14ac:dyDescent="0.25">
      <c r="A128" s="47" t="b">
        <f t="shared" ref="A128" si="437">TYPE_TRANSFER_FLUID="вода и пар"</f>
        <v>0</v>
      </c>
      <c r="D128" s="1" t="s">
        <v>161</v>
      </c>
      <c r="E128" s="1">
        <v>3</v>
      </c>
      <c r="G128" s="48" t="str">
        <f>G127&amp;".1"</f>
        <v>7.0.2.1</v>
      </c>
      <c r="H128" s="52" t="s">
        <v>161</v>
      </c>
      <c r="I128" s="52"/>
      <c r="J128" s="48" t="s">
        <v>155</v>
      </c>
      <c r="K128" s="51"/>
      <c r="L128" s="51"/>
      <c r="M128" s="51"/>
      <c r="N128" s="50">
        <f t="shared" si="376"/>
        <v>0</v>
      </c>
      <c r="O128" s="50">
        <f t="shared" si="377"/>
        <v>0</v>
      </c>
      <c r="P128" s="50">
        <f t="shared" si="378"/>
        <v>0</v>
      </c>
      <c r="Q128" s="50">
        <f t="shared" si="379"/>
        <v>0</v>
      </c>
      <c r="R128" s="50">
        <f t="shared" si="380"/>
        <v>0</v>
      </c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>
        <f t="shared" si="382"/>
        <v>0</v>
      </c>
      <c r="AF128" s="51">
        <f t="shared" si="383"/>
        <v>0</v>
      </c>
      <c r="AG128" s="51">
        <f t="shared" si="384"/>
        <v>0</v>
      </c>
      <c r="AH128" s="51">
        <f t="shared" si="385"/>
        <v>0</v>
      </c>
      <c r="AI128" s="51">
        <f t="shared" si="386"/>
        <v>0</v>
      </c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0">
        <f t="shared" si="388"/>
        <v>0</v>
      </c>
      <c r="AW128" s="51"/>
      <c r="AX128" s="51"/>
      <c r="AY128" s="51"/>
      <c r="AZ128" s="51"/>
      <c r="BA128" s="50">
        <f t="shared" si="389"/>
        <v>0</v>
      </c>
      <c r="BB128" s="50">
        <f t="shared" si="390"/>
        <v>0</v>
      </c>
      <c r="BC128" s="50">
        <f t="shared" si="391"/>
        <v>0</v>
      </c>
      <c r="BD128" s="50">
        <f t="shared" si="392"/>
        <v>0</v>
      </c>
      <c r="BE128" s="50">
        <f t="shared" si="393"/>
        <v>0</v>
      </c>
      <c r="BF128" s="51"/>
      <c r="BG128" s="51"/>
      <c r="BH128" s="51"/>
      <c r="BI128" s="51"/>
      <c r="BJ128" s="51"/>
      <c r="BK128" s="51"/>
      <c r="BL128" s="51"/>
      <c r="BM128" s="51"/>
      <c r="BN128" s="51"/>
      <c r="BO128" s="51"/>
      <c r="BP128" s="51"/>
      <c r="BQ128" s="51"/>
      <c r="BR128" s="50">
        <f t="shared" si="395"/>
        <v>0</v>
      </c>
      <c r="BS128" s="50">
        <f t="shared" si="396"/>
        <v>0</v>
      </c>
      <c r="BT128" s="50">
        <f t="shared" si="397"/>
        <v>0</v>
      </c>
      <c r="BU128" s="50">
        <f t="shared" si="398"/>
        <v>0</v>
      </c>
      <c r="BV128" s="50">
        <f t="shared" si="399"/>
        <v>0</v>
      </c>
      <c r="BW128" s="51"/>
      <c r="BX128" s="51"/>
      <c r="BY128" s="51"/>
      <c r="BZ128" s="51"/>
      <c r="CA128" s="51"/>
      <c r="CB128" s="51"/>
      <c r="CC128" s="51"/>
      <c r="CD128" s="51"/>
      <c r="CE128" s="51"/>
      <c r="CF128" s="51"/>
      <c r="CG128" s="51"/>
      <c r="CH128" s="51"/>
      <c r="CI128" s="51">
        <f t="array" ref="CI128">BR128</f>
        <v>0</v>
      </c>
      <c r="CJ128" s="51">
        <f t="array" ref="CJ128">CI128</f>
        <v>0</v>
      </c>
      <c r="CK128" s="51">
        <f t="array" ref="CK128">CJ128</f>
        <v>0</v>
      </c>
      <c r="CL128" s="51">
        <f t="array" ref="CL128">CK128</f>
        <v>0</v>
      </c>
      <c r="CM128" s="51">
        <f t="shared" si="401"/>
        <v>0</v>
      </c>
      <c r="CN128" s="51">
        <f t="shared" si="402"/>
        <v>0</v>
      </c>
      <c r="CO128" s="51">
        <f t="shared" si="403"/>
        <v>0</v>
      </c>
      <c r="CP128" s="51">
        <f t="shared" si="404"/>
        <v>0</v>
      </c>
      <c r="CQ128" s="51">
        <f t="shared" si="405"/>
        <v>0</v>
      </c>
      <c r="CR128" s="51"/>
      <c r="CS128" s="51"/>
      <c r="CT128" s="51"/>
      <c r="CU128" s="51"/>
      <c r="CV128" s="51"/>
      <c r="CW128" s="51"/>
      <c r="CX128" s="51"/>
      <c r="CY128" s="51"/>
      <c r="CZ128" s="51"/>
      <c r="DA128" s="51"/>
      <c r="DB128" s="51"/>
      <c r="DC128" s="51"/>
      <c r="DD128" s="46">
        <f t="shared" si="407"/>
        <v>0</v>
      </c>
      <c r="DE128" s="46">
        <f t="shared" si="408"/>
        <v>0</v>
      </c>
      <c r="DF128" s="41">
        <f t="array" ref="DF128">CM128</f>
        <v>0</v>
      </c>
      <c r="DG128" s="41">
        <f t="array" ref="DG128">DF128</f>
        <v>0</v>
      </c>
      <c r="DH128" s="41">
        <f t="array" ref="DH128">DG128</f>
        <v>0</v>
      </c>
      <c r="DI128" s="41">
        <f t="array" ref="DI128">DH128</f>
        <v>0</v>
      </c>
      <c r="DJ128" s="41"/>
      <c r="DK128" s="41"/>
      <c r="DL128" s="41"/>
      <c r="DM128" s="41"/>
      <c r="DN128" s="41"/>
      <c r="DO128" s="41"/>
      <c r="DP128" s="41"/>
    </row>
    <row r="129" spans="1:122" ht="15" hidden="1" customHeight="1" x14ac:dyDescent="0.25">
      <c r="A129" s="47" t="b">
        <f t="shared" ref="A129" si="438">TYPE_TRANSFER_FLUID="вода и пар"</f>
        <v>0</v>
      </c>
      <c r="E129" s="1">
        <v>4</v>
      </c>
      <c r="G129" s="48" t="str">
        <f>G127&amp;".2"</f>
        <v>7.0.2.2</v>
      </c>
      <c r="H129" s="52" t="s">
        <v>162</v>
      </c>
      <c r="I129" s="52"/>
      <c r="J129" s="48" t="s">
        <v>155</v>
      </c>
      <c r="K129" s="50">
        <f>SUM(K130:K133)</f>
        <v>0</v>
      </c>
      <c r="L129" s="50">
        <f>SUM(L130:L133)</f>
        <v>0</v>
      </c>
      <c r="M129" s="50">
        <f>SUM(M130:M133)</f>
        <v>0</v>
      </c>
      <c r="N129" s="50">
        <f t="shared" si="376"/>
        <v>0</v>
      </c>
      <c r="O129" s="50">
        <f t="shared" si="377"/>
        <v>0</v>
      </c>
      <c r="P129" s="50">
        <f t="shared" si="378"/>
        <v>0</v>
      </c>
      <c r="Q129" s="50">
        <f t="shared" si="379"/>
        <v>0</v>
      </c>
      <c r="R129" s="50">
        <f t="shared" si="380"/>
        <v>0</v>
      </c>
      <c r="S129" s="50">
        <f t="shared" ref="S129:AD129" si="439">SUM(S130:S133)</f>
        <v>0</v>
      </c>
      <c r="T129" s="50">
        <f t="shared" si="439"/>
        <v>0</v>
      </c>
      <c r="U129" s="50">
        <f t="shared" si="439"/>
        <v>0</v>
      </c>
      <c r="V129" s="50">
        <f t="shared" si="439"/>
        <v>0</v>
      </c>
      <c r="W129" s="50">
        <f t="shared" si="439"/>
        <v>0</v>
      </c>
      <c r="X129" s="50">
        <f t="shared" si="439"/>
        <v>0</v>
      </c>
      <c r="Y129" s="50">
        <f t="shared" si="439"/>
        <v>0</v>
      </c>
      <c r="Z129" s="50">
        <f t="shared" si="439"/>
        <v>0</v>
      </c>
      <c r="AA129" s="50">
        <f t="shared" si="439"/>
        <v>0</v>
      </c>
      <c r="AB129" s="50">
        <f t="shared" si="439"/>
        <v>0</v>
      </c>
      <c r="AC129" s="50">
        <f t="shared" si="439"/>
        <v>0</v>
      </c>
      <c r="AD129" s="50">
        <f t="shared" si="439"/>
        <v>0</v>
      </c>
      <c r="AE129" s="51">
        <f t="shared" si="382"/>
        <v>0</v>
      </c>
      <c r="AF129" s="51">
        <f t="shared" si="383"/>
        <v>0</v>
      </c>
      <c r="AG129" s="51">
        <f t="shared" si="384"/>
        <v>0</v>
      </c>
      <c r="AH129" s="51">
        <f t="shared" si="385"/>
        <v>0</v>
      </c>
      <c r="AI129" s="51">
        <f t="shared" si="386"/>
        <v>0</v>
      </c>
      <c r="AJ129" s="51">
        <f t="shared" ref="AJ129:AU129" si="440">SUM(AJ130:AJ133)</f>
        <v>0</v>
      </c>
      <c r="AK129" s="51">
        <f t="shared" si="440"/>
        <v>0</v>
      </c>
      <c r="AL129" s="51">
        <f t="shared" si="440"/>
        <v>0</v>
      </c>
      <c r="AM129" s="51">
        <f t="shared" si="440"/>
        <v>0</v>
      </c>
      <c r="AN129" s="51">
        <f t="shared" si="440"/>
        <v>0</v>
      </c>
      <c r="AO129" s="51">
        <f t="shared" si="440"/>
        <v>0</v>
      </c>
      <c r="AP129" s="51">
        <f t="shared" si="440"/>
        <v>0</v>
      </c>
      <c r="AQ129" s="51">
        <f t="shared" si="440"/>
        <v>0</v>
      </c>
      <c r="AR129" s="51">
        <f t="shared" si="440"/>
        <v>0</v>
      </c>
      <c r="AS129" s="51">
        <f t="shared" si="440"/>
        <v>0</v>
      </c>
      <c r="AT129" s="51">
        <f t="shared" si="440"/>
        <v>0</v>
      </c>
      <c r="AU129" s="51">
        <f t="shared" si="440"/>
        <v>0</v>
      </c>
      <c r="AV129" s="50">
        <f t="shared" si="388"/>
        <v>0</v>
      </c>
      <c r="AW129" s="50">
        <f>SUM(AW130:AW133)</f>
        <v>0</v>
      </c>
      <c r="AX129" s="50">
        <f>SUM(AX130:AX133)</f>
        <v>0</v>
      </c>
      <c r="AY129" s="50">
        <f>SUM(AY130:AY133)</f>
        <v>0</v>
      </c>
      <c r="AZ129" s="50">
        <f>SUM(AZ130:AZ133)</f>
        <v>0</v>
      </c>
      <c r="BA129" s="50">
        <f t="shared" si="389"/>
        <v>0</v>
      </c>
      <c r="BB129" s="50">
        <f t="shared" si="390"/>
        <v>0</v>
      </c>
      <c r="BC129" s="50">
        <f t="shared" si="391"/>
        <v>0</v>
      </c>
      <c r="BD129" s="50">
        <f t="shared" si="392"/>
        <v>0</v>
      </c>
      <c r="BE129" s="50">
        <f t="shared" si="393"/>
        <v>0</v>
      </c>
      <c r="BF129" s="50">
        <f t="shared" ref="BF129:BQ129" si="441">SUM(BF130:BF133)</f>
        <v>0</v>
      </c>
      <c r="BG129" s="50">
        <f t="shared" si="441"/>
        <v>0</v>
      </c>
      <c r="BH129" s="50">
        <f t="shared" si="441"/>
        <v>0</v>
      </c>
      <c r="BI129" s="50">
        <f t="shared" si="441"/>
        <v>0</v>
      </c>
      <c r="BJ129" s="50">
        <f t="shared" si="441"/>
        <v>0</v>
      </c>
      <c r="BK129" s="50">
        <f t="shared" si="441"/>
        <v>0</v>
      </c>
      <c r="BL129" s="50">
        <f t="shared" si="441"/>
        <v>0</v>
      </c>
      <c r="BM129" s="50">
        <f t="shared" si="441"/>
        <v>0</v>
      </c>
      <c r="BN129" s="50">
        <f t="shared" si="441"/>
        <v>0</v>
      </c>
      <c r="BO129" s="50">
        <f t="shared" si="441"/>
        <v>0</v>
      </c>
      <c r="BP129" s="50">
        <f t="shared" si="441"/>
        <v>0</v>
      </c>
      <c r="BQ129" s="50">
        <f t="shared" si="441"/>
        <v>0</v>
      </c>
      <c r="BR129" s="50">
        <f t="shared" si="395"/>
        <v>0</v>
      </c>
      <c r="BS129" s="50">
        <f t="shared" si="396"/>
        <v>0</v>
      </c>
      <c r="BT129" s="50">
        <f t="shared" si="397"/>
        <v>0</v>
      </c>
      <c r="BU129" s="50">
        <f t="shared" si="398"/>
        <v>0</v>
      </c>
      <c r="BV129" s="50">
        <f t="shared" si="399"/>
        <v>0</v>
      </c>
      <c r="BW129" s="50">
        <f t="shared" ref="BW129:CH129" si="442">SUM(BW130:BW133)</f>
        <v>0</v>
      </c>
      <c r="BX129" s="50">
        <f t="shared" si="442"/>
        <v>0</v>
      </c>
      <c r="BY129" s="50">
        <f t="shared" si="442"/>
        <v>0</v>
      </c>
      <c r="BZ129" s="50">
        <f t="shared" si="442"/>
        <v>0</v>
      </c>
      <c r="CA129" s="50">
        <f t="shared" si="442"/>
        <v>0</v>
      </c>
      <c r="CB129" s="50">
        <f t="shared" si="442"/>
        <v>0</v>
      </c>
      <c r="CC129" s="50">
        <f t="shared" si="442"/>
        <v>0</v>
      </c>
      <c r="CD129" s="50">
        <f t="shared" si="442"/>
        <v>0</v>
      </c>
      <c r="CE129" s="50">
        <f t="shared" si="442"/>
        <v>0</v>
      </c>
      <c r="CF129" s="50">
        <f t="shared" si="442"/>
        <v>0</v>
      </c>
      <c r="CG129" s="50">
        <f t="shared" si="442"/>
        <v>0</v>
      </c>
      <c r="CH129" s="50">
        <f t="shared" si="442"/>
        <v>0</v>
      </c>
      <c r="CI129" s="50">
        <f t="array" ref="CI129">BR129</f>
        <v>0</v>
      </c>
      <c r="CJ129" s="50">
        <f t="array" ref="CJ129">CI129</f>
        <v>0</v>
      </c>
      <c r="CK129" s="50">
        <f t="array" ref="CK129">CJ129</f>
        <v>0</v>
      </c>
      <c r="CL129" s="50">
        <f t="array" ref="CL129">CK129</f>
        <v>0</v>
      </c>
      <c r="CM129" s="51">
        <f t="shared" si="401"/>
        <v>0</v>
      </c>
      <c r="CN129" s="51">
        <f t="shared" si="402"/>
        <v>0</v>
      </c>
      <c r="CO129" s="51">
        <f t="shared" si="403"/>
        <v>0</v>
      </c>
      <c r="CP129" s="51">
        <f t="shared" si="404"/>
        <v>0</v>
      </c>
      <c r="CQ129" s="51">
        <f t="shared" si="405"/>
        <v>0</v>
      </c>
      <c r="CR129" s="51">
        <f t="shared" ref="CR129:DC129" si="443">SUM(CR130:CR133)</f>
        <v>0</v>
      </c>
      <c r="CS129" s="51">
        <f t="shared" si="443"/>
        <v>0</v>
      </c>
      <c r="CT129" s="51">
        <f t="shared" si="443"/>
        <v>0</v>
      </c>
      <c r="CU129" s="51">
        <f t="shared" si="443"/>
        <v>0</v>
      </c>
      <c r="CV129" s="51">
        <f t="shared" si="443"/>
        <v>0</v>
      </c>
      <c r="CW129" s="51">
        <f t="shared" si="443"/>
        <v>0</v>
      </c>
      <c r="CX129" s="51">
        <f t="shared" si="443"/>
        <v>0</v>
      </c>
      <c r="CY129" s="51">
        <f t="shared" si="443"/>
        <v>0</v>
      </c>
      <c r="CZ129" s="51">
        <f t="shared" si="443"/>
        <v>0</v>
      </c>
      <c r="DA129" s="51">
        <f t="shared" si="443"/>
        <v>0</v>
      </c>
      <c r="DB129" s="51">
        <f t="shared" si="443"/>
        <v>0</v>
      </c>
      <c r="DC129" s="51">
        <f t="shared" si="443"/>
        <v>0</v>
      </c>
      <c r="DD129" s="46">
        <f t="shared" si="407"/>
        <v>0</v>
      </c>
      <c r="DE129" s="46">
        <f t="shared" si="408"/>
        <v>0</v>
      </c>
      <c r="DF129" s="41">
        <f t="array" ref="DF129">CM129</f>
        <v>0</v>
      </c>
      <c r="DG129" s="41">
        <f t="array" ref="DG129">DF129</f>
        <v>0</v>
      </c>
      <c r="DH129" s="41">
        <f t="array" ref="DH129">DG129</f>
        <v>0</v>
      </c>
      <c r="DI129" s="41">
        <f t="array" ref="DI129">DH129</f>
        <v>0</v>
      </c>
      <c r="DJ129" s="41"/>
      <c r="DK129" s="41"/>
      <c r="DL129" s="41"/>
      <c r="DM129" s="41"/>
      <c r="DN129" s="41"/>
      <c r="DO129" s="41"/>
      <c r="DP129" s="41"/>
    </row>
    <row r="130" spans="1:122" ht="15" hidden="1" customHeight="1" x14ac:dyDescent="0.25">
      <c r="A130" s="47" t="b">
        <f t="shared" ref="A130" si="444">TYPE_TRANSFER_FLUID="вода и пар"</f>
        <v>0</v>
      </c>
      <c r="D130" s="1" t="s">
        <v>164</v>
      </c>
      <c r="E130" s="1">
        <v>5</v>
      </c>
      <c r="G130" s="48" t="str">
        <f>G129&amp;".1"</f>
        <v>7.0.2.2.1</v>
      </c>
      <c r="H130" s="53" t="s">
        <v>163</v>
      </c>
      <c r="I130" s="53"/>
      <c r="J130" s="48" t="s">
        <v>155</v>
      </c>
      <c r="K130" s="51"/>
      <c r="L130" s="51"/>
      <c r="M130" s="51"/>
      <c r="N130" s="50">
        <f t="shared" si="376"/>
        <v>0</v>
      </c>
      <c r="O130" s="50">
        <f t="shared" si="377"/>
        <v>0</v>
      </c>
      <c r="P130" s="50">
        <f t="shared" si="378"/>
        <v>0</v>
      </c>
      <c r="Q130" s="50">
        <f t="shared" si="379"/>
        <v>0</v>
      </c>
      <c r="R130" s="50">
        <f t="shared" si="380"/>
        <v>0</v>
      </c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>
        <f t="shared" si="382"/>
        <v>0</v>
      </c>
      <c r="AF130" s="51">
        <f t="shared" si="383"/>
        <v>0</v>
      </c>
      <c r="AG130" s="51">
        <f t="shared" si="384"/>
        <v>0</v>
      </c>
      <c r="AH130" s="51">
        <f t="shared" si="385"/>
        <v>0</v>
      </c>
      <c r="AI130" s="51">
        <f t="shared" si="386"/>
        <v>0</v>
      </c>
      <c r="AJ130" s="51"/>
      <c r="AK130" s="51"/>
      <c r="AL130" s="51"/>
      <c r="AM130" s="51"/>
      <c r="AN130" s="51"/>
      <c r="AO130" s="51"/>
      <c r="AP130" s="51"/>
      <c r="AQ130" s="51"/>
      <c r="AR130" s="51"/>
      <c r="AS130" s="51"/>
      <c r="AT130" s="51"/>
      <c r="AU130" s="51"/>
      <c r="AV130" s="50">
        <f t="shared" si="388"/>
        <v>0</v>
      </c>
      <c r="AW130" s="51"/>
      <c r="AX130" s="51"/>
      <c r="AY130" s="51"/>
      <c r="AZ130" s="51"/>
      <c r="BA130" s="50">
        <f t="shared" si="389"/>
        <v>0</v>
      </c>
      <c r="BB130" s="50">
        <f t="shared" si="390"/>
        <v>0</v>
      </c>
      <c r="BC130" s="50">
        <f t="shared" si="391"/>
        <v>0</v>
      </c>
      <c r="BD130" s="50">
        <f t="shared" si="392"/>
        <v>0</v>
      </c>
      <c r="BE130" s="50">
        <f t="shared" si="393"/>
        <v>0</v>
      </c>
      <c r="BF130" s="51"/>
      <c r="BG130" s="51"/>
      <c r="BH130" s="51"/>
      <c r="BI130" s="51"/>
      <c r="BJ130" s="51"/>
      <c r="BK130" s="51"/>
      <c r="BL130" s="51"/>
      <c r="BM130" s="51"/>
      <c r="BN130" s="51"/>
      <c r="BO130" s="51"/>
      <c r="BP130" s="51"/>
      <c r="BQ130" s="51"/>
      <c r="BR130" s="50">
        <f t="shared" si="395"/>
        <v>0</v>
      </c>
      <c r="BS130" s="50">
        <f t="shared" si="396"/>
        <v>0</v>
      </c>
      <c r="BT130" s="50">
        <f t="shared" si="397"/>
        <v>0</v>
      </c>
      <c r="BU130" s="50">
        <f t="shared" si="398"/>
        <v>0</v>
      </c>
      <c r="BV130" s="50">
        <f t="shared" si="399"/>
        <v>0</v>
      </c>
      <c r="BW130" s="51"/>
      <c r="BX130" s="51"/>
      <c r="BY130" s="51"/>
      <c r="BZ130" s="51"/>
      <c r="CA130" s="51"/>
      <c r="CB130" s="51"/>
      <c r="CC130" s="51"/>
      <c r="CD130" s="51"/>
      <c r="CE130" s="51"/>
      <c r="CF130" s="51"/>
      <c r="CG130" s="51"/>
      <c r="CH130" s="51"/>
      <c r="CI130" s="51">
        <f t="array" ref="CI130">BR130</f>
        <v>0</v>
      </c>
      <c r="CJ130" s="51">
        <f t="array" ref="CJ130">CI130</f>
        <v>0</v>
      </c>
      <c r="CK130" s="51">
        <f t="array" ref="CK130">CJ130</f>
        <v>0</v>
      </c>
      <c r="CL130" s="51">
        <f t="array" ref="CL130">CK130</f>
        <v>0</v>
      </c>
      <c r="CM130" s="51">
        <f t="shared" si="401"/>
        <v>0</v>
      </c>
      <c r="CN130" s="51">
        <f t="shared" si="402"/>
        <v>0</v>
      </c>
      <c r="CO130" s="51">
        <f t="shared" si="403"/>
        <v>0</v>
      </c>
      <c r="CP130" s="51">
        <f t="shared" si="404"/>
        <v>0</v>
      </c>
      <c r="CQ130" s="51">
        <f t="shared" si="405"/>
        <v>0</v>
      </c>
      <c r="CR130" s="51"/>
      <c r="CS130" s="51"/>
      <c r="CT130" s="51"/>
      <c r="CU130" s="51"/>
      <c r="CV130" s="51"/>
      <c r="CW130" s="51"/>
      <c r="CX130" s="51"/>
      <c r="CY130" s="51"/>
      <c r="CZ130" s="51"/>
      <c r="DA130" s="51"/>
      <c r="DB130" s="51"/>
      <c r="DC130" s="51"/>
      <c r="DD130" s="46">
        <f t="shared" si="407"/>
        <v>0</v>
      </c>
      <c r="DE130" s="46">
        <f t="shared" si="408"/>
        <v>0</v>
      </c>
      <c r="DF130" s="41">
        <f t="array" ref="DF130">CM130</f>
        <v>0</v>
      </c>
      <c r="DG130" s="41">
        <f t="array" ref="DG130">DF130</f>
        <v>0</v>
      </c>
      <c r="DH130" s="41">
        <f t="array" ref="DH130">DG130</f>
        <v>0</v>
      </c>
      <c r="DI130" s="41">
        <f t="array" ref="DI130">DH130</f>
        <v>0</v>
      </c>
      <c r="DJ130" s="41"/>
      <c r="DK130" s="41"/>
      <c r="DL130" s="41"/>
      <c r="DM130" s="41"/>
      <c r="DN130" s="41"/>
      <c r="DO130" s="41"/>
      <c r="DP130" s="41"/>
    </row>
    <row r="131" spans="1:122" ht="15" hidden="1" customHeight="1" x14ac:dyDescent="0.25">
      <c r="A131" s="47" t="b">
        <f t="shared" ref="A131" si="445">TYPE_TRANSFER_FLUID="вода и пар"</f>
        <v>0</v>
      </c>
      <c r="D131" s="1" t="s">
        <v>166</v>
      </c>
      <c r="E131" s="1">
        <v>6</v>
      </c>
      <c r="G131" s="48" t="str">
        <f>G129&amp;".2"</f>
        <v>7.0.2.2.2</v>
      </c>
      <c r="H131" s="53" t="s">
        <v>165</v>
      </c>
      <c r="I131" s="53"/>
      <c r="J131" s="48" t="s">
        <v>155</v>
      </c>
      <c r="K131" s="51"/>
      <c r="L131" s="51"/>
      <c r="M131" s="51"/>
      <c r="N131" s="50">
        <f t="shared" si="376"/>
        <v>0</v>
      </c>
      <c r="O131" s="50">
        <f t="shared" si="377"/>
        <v>0</v>
      </c>
      <c r="P131" s="50">
        <f t="shared" si="378"/>
        <v>0</v>
      </c>
      <c r="Q131" s="50">
        <f t="shared" si="379"/>
        <v>0</v>
      </c>
      <c r="R131" s="50">
        <f t="shared" si="380"/>
        <v>0</v>
      </c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>
        <f t="shared" si="382"/>
        <v>0</v>
      </c>
      <c r="AF131" s="51">
        <f t="shared" si="383"/>
        <v>0</v>
      </c>
      <c r="AG131" s="51">
        <f t="shared" si="384"/>
        <v>0</v>
      </c>
      <c r="AH131" s="51">
        <f t="shared" si="385"/>
        <v>0</v>
      </c>
      <c r="AI131" s="51">
        <f t="shared" si="386"/>
        <v>0</v>
      </c>
      <c r="AJ131" s="51"/>
      <c r="AK131" s="51"/>
      <c r="AL131" s="51"/>
      <c r="AM131" s="51"/>
      <c r="AN131" s="51"/>
      <c r="AO131" s="51"/>
      <c r="AP131" s="51"/>
      <c r="AQ131" s="51"/>
      <c r="AR131" s="51"/>
      <c r="AS131" s="51"/>
      <c r="AT131" s="51"/>
      <c r="AU131" s="51"/>
      <c r="AV131" s="50">
        <f t="shared" si="388"/>
        <v>0</v>
      </c>
      <c r="AW131" s="51"/>
      <c r="AX131" s="51"/>
      <c r="AY131" s="51"/>
      <c r="AZ131" s="51"/>
      <c r="BA131" s="50">
        <f t="shared" si="389"/>
        <v>0</v>
      </c>
      <c r="BB131" s="50">
        <f t="shared" si="390"/>
        <v>0</v>
      </c>
      <c r="BC131" s="50">
        <f t="shared" si="391"/>
        <v>0</v>
      </c>
      <c r="BD131" s="50">
        <f t="shared" si="392"/>
        <v>0</v>
      </c>
      <c r="BE131" s="50">
        <f t="shared" si="393"/>
        <v>0</v>
      </c>
      <c r="BF131" s="51"/>
      <c r="BG131" s="51"/>
      <c r="BH131" s="51"/>
      <c r="BI131" s="51"/>
      <c r="BJ131" s="51"/>
      <c r="BK131" s="51"/>
      <c r="BL131" s="51"/>
      <c r="BM131" s="51"/>
      <c r="BN131" s="51"/>
      <c r="BO131" s="51"/>
      <c r="BP131" s="51"/>
      <c r="BQ131" s="51"/>
      <c r="BR131" s="50">
        <f t="shared" si="395"/>
        <v>0</v>
      </c>
      <c r="BS131" s="50">
        <f t="shared" si="396"/>
        <v>0</v>
      </c>
      <c r="BT131" s="50">
        <f t="shared" si="397"/>
        <v>0</v>
      </c>
      <c r="BU131" s="50">
        <f t="shared" si="398"/>
        <v>0</v>
      </c>
      <c r="BV131" s="50">
        <f t="shared" si="399"/>
        <v>0</v>
      </c>
      <c r="BW131" s="51"/>
      <c r="BX131" s="51"/>
      <c r="BY131" s="51"/>
      <c r="BZ131" s="51"/>
      <c r="CA131" s="51"/>
      <c r="CB131" s="51"/>
      <c r="CC131" s="51"/>
      <c r="CD131" s="51"/>
      <c r="CE131" s="51"/>
      <c r="CF131" s="51"/>
      <c r="CG131" s="51"/>
      <c r="CH131" s="51"/>
      <c r="CI131" s="51">
        <f t="array" ref="CI131">BR131</f>
        <v>0</v>
      </c>
      <c r="CJ131" s="51">
        <f t="array" ref="CJ131">CI131</f>
        <v>0</v>
      </c>
      <c r="CK131" s="51">
        <f t="array" ref="CK131">CJ131</f>
        <v>0</v>
      </c>
      <c r="CL131" s="51">
        <f t="array" ref="CL131">CK131</f>
        <v>0</v>
      </c>
      <c r="CM131" s="51">
        <f t="shared" si="401"/>
        <v>0</v>
      </c>
      <c r="CN131" s="51">
        <f t="shared" si="402"/>
        <v>0</v>
      </c>
      <c r="CO131" s="51">
        <f t="shared" si="403"/>
        <v>0</v>
      </c>
      <c r="CP131" s="51">
        <f t="shared" si="404"/>
        <v>0</v>
      </c>
      <c r="CQ131" s="51">
        <f t="shared" si="405"/>
        <v>0</v>
      </c>
      <c r="CR131" s="51"/>
      <c r="CS131" s="51"/>
      <c r="CT131" s="51"/>
      <c r="CU131" s="51"/>
      <c r="CV131" s="51"/>
      <c r="CW131" s="51"/>
      <c r="CX131" s="51"/>
      <c r="CY131" s="51"/>
      <c r="CZ131" s="51"/>
      <c r="DA131" s="51"/>
      <c r="DB131" s="51"/>
      <c r="DC131" s="51"/>
      <c r="DD131" s="46">
        <f t="shared" si="407"/>
        <v>0</v>
      </c>
      <c r="DE131" s="46">
        <f t="shared" si="408"/>
        <v>0</v>
      </c>
      <c r="DF131" s="41">
        <f t="array" ref="DF131">CM131</f>
        <v>0</v>
      </c>
      <c r="DG131" s="41">
        <f t="array" ref="DG131">DF131</f>
        <v>0</v>
      </c>
      <c r="DH131" s="41">
        <f t="array" ref="DH131">DG131</f>
        <v>0</v>
      </c>
      <c r="DI131" s="41">
        <f t="array" ref="DI131">DH131</f>
        <v>0</v>
      </c>
      <c r="DJ131" s="41"/>
      <c r="DK131" s="41"/>
      <c r="DL131" s="41"/>
      <c r="DM131" s="41"/>
      <c r="DN131" s="41"/>
      <c r="DO131" s="41"/>
      <c r="DP131" s="41"/>
    </row>
    <row r="132" spans="1:122" ht="15" hidden="1" customHeight="1" x14ac:dyDescent="0.25">
      <c r="A132" s="47" t="b">
        <f t="shared" ref="A132" si="446">TYPE_TRANSFER_FLUID="вода и пар"</f>
        <v>0</v>
      </c>
      <c r="D132" s="1" t="s">
        <v>168</v>
      </c>
      <c r="E132" s="1">
        <v>7</v>
      </c>
      <c r="G132" s="48" t="str">
        <f>G129&amp;".3"</f>
        <v>7.0.2.2.3</v>
      </c>
      <c r="H132" s="53" t="s">
        <v>167</v>
      </c>
      <c r="I132" s="53"/>
      <c r="J132" s="48" t="s">
        <v>155</v>
      </c>
      <c r="K132" s="51"/>
      <c r="L132" s="51"/>
      <c r="M132" s="51"/>
      <c r="N132" s="50">
        <f t="shared" si="376"/>
        <v>0</v>
      </c>
      <c r="O132" s="50">
        <f t="shared" si="377"/>
        <v>0</v>
      </c>
      <c r="P132" s="50">
        <f t="shared" si="378"/>
        <v>0</v>
      </c>
      <c r="Q132" s="50">
        <f t="shared" si="379"/>
        <v>0</v>
      </c>
      <c r="R132" s="50">
        <f t="shared" si="380"/>
        <v>0</v>
      </c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>
        <f t="shared" si="382"/>
        <v>0</v>
      </c>
      <c r="AF132" s="51">
        <f t="shared" si="383"/>
        <v>0</v>
      </c>
      <c r="AG132" s="51">
        <f t="shared" si="384"/>
        <v>0</v>
      </c>
      <c r="AH132" s="51">
        <f t="shared" si="385"/>
        <v>0</v>
      </c>
      <c r="AI132" s="51">
        <f t="shared" si="386"/>
        <v>0</v>
      </c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0">
        <f t="shared" si="388"/>
        <v>0</v>
      </c>
      <c r="AW132" s="51"/>
      <c r="AX132" s="51"/>
      <c r="AY132" s="51"/>
      <c r="AZ132" s="51"/>
      <c r="BA132" s="50">
        <f t="shared" si="389"/>
        <v>0</v>
      </c>
      <c r="BB132" s="50">
        <f t="shared" si="390"/>
        <v>0</v>
      </c>
      <c r="BC132" s="50">
        <f t="shared" si="391"/>
        <v>0</v>
      </c>
      <c r="BD132" s="50">
        <f t="shared" si="392"/>
        <v>0</v>
      </c>
      <c r="BE132" s="50">
        <f t="shared" si="393"/>
        <v>0</v>
      </c>
      <c r="BF132" s="51"/>
      <c r="BG132" s="51"/>
      <c r="BH132" s="51"/>
      <c r="BI132" s="51"/>
      <c r="BJ132" s="51"/>
      <c r="BK132" s="51"/>
      <c r="BL132" s="51"/>
      <c r="BM132" s="51"/>
      <c r="BN132" s="51"/>
      <c r="BO132" s="51"/>
      <c r="BP132" s="51"/>
      <c r="BQ132" s="51"/>
      <c r="BR132" s="50">
        <f t="shared" si="395"/>
        <v>0</v>
      </c>
      <c r="BS132" s="50">
        <f t="shared" si="396"/>
        <v>0</v>
      </c>
      <c r="BT132" s="50">
        <f t="shared" si="397"/>
        <v>0</v>
      </c>
      <c r="BU132" s="50">
        <f t="shared" si="398"/>
        <v>0</v>
      </c>
      <c r="BV132" s="50">
        <f t="shared" si="399"/>
        <v>0</v>
      </c>
      <c r="BW132" s="51"/>
      <c r="BX132" s="51"/>
      <c r="BY132" s="51"/>
      <c r="BZ132" s="51"/>
      <c r="CA132" s="51"/>
      <c r="CB132" s="51"/>
      <c r="CC132" s="51"/>
      <c r="CD132" s="51"/>
      <c r="CE132" s="51"/>
      <c r="CF132" s="51"/>
      <c r="CG132" s="51"/>
      <c r="CH132" s="51"/>
      <c r="CI132" s="51">
        <f t="array" ref="CI132">BR132</f>
        <v>0</v>
      </c>
      <c r="CJ132" s="51">
        <f t="array" ref="CJ132">CI132</f>
        <v>0</v>
      </c>
      <c r="CK132" s="51">
        <f t="array" ref="CK132">CJ132</f>
        <v>0</v>
      </c>
      <c r="CL132" s="51">
        <f t="array" ref="CL132">CK132</f>
        <v>0</v>
      </c>
      <c r="CM132" s="51">
        <f t="shared" si="401"/>
        <v>0</v>
      </c>
      <c r="CN132" s="51">
        <f t="shared" si="402"/>
        <v>0</v>
      </c>
      <c r="CO132" s="51">
        <f t="shared" si="403"/>
        <v>0</v>
      </c>
      <c r="CP132" s="51">
        <f t="shared" si="404"/>
        <v>0</v>
      </c>
      <c r="CQ132" s="51">
        <f t="shared" si="405"/>
        <v>0</v>
      </c>
      <c r="CR132" s="51"/>
      <c r="CS132" s="51"/>
      <c r="CT132" s="51"/>
      <c r="CU132" s="51"/>
      <c r="CV132" s="51"/>
      <c r="CW132" s="51"/>
      <c r="CX132" s="51"/>
      <c r="CY132" s="51"/>
      <c r="CZ132" s="51"/>
      <c r="DA132" s="51"/>
      <c r="DB132" s="51"/>
      <c r="DC132" s="51"/>
      <c r="DD132" s="46">
        <f t="shared" si="407"/>
        <v>0</v>
      </c>
      <c r="DE132" s="46">
        <f t="shared" si="408"/>
        <v>0</v>
      </c>
      <c r="DF132" s="41">
        <f t="array" ref="DF132">CM132</f>
        <v>0</v>
      </c>
      <c r="DG132" s="41">
        <f t="array" ref="DG132">DF132</f>
        <v>0</v>
      </c>
      <c r="DH132" s="41">
        <f t="array" ref="DH132">DG132</f>
        <v>0</v>
      </c>
      <c r="DI132" s="41">
        <f t="array" ref="DI132">DH132</f>
        <v>0</v>
      </c>
      <c r="DJ132" s="41"/>
      <c r="DK132" s="41"/>
      <c r="DL132" s="41"/>
      <c r="DM132" s="41"/>
      <c r="DN132" s="41"/>
      <c r="DO132" s="41"/>
      <c r="DP132" s="41"/>
    </row>
    <row r="133" spans="1:122" ht="15" hidden="1" customHeight="1" x14ac:dyDescent="0.25">
      <c r="A133" s="47" t="b">
        <f t="shared" ref="A133" si="447">TYPE_TRANSFER_FLUID="вода и пар"</f>
        <v>0</v>
      </c>
      <c r="D133" s="1" t="s">
        <v>173</v>
      </c>
      <c r="E133" s="1">
        <v>8</v>
      </c>
      <c r="G133" s="48" t="str">
        <f>G129&amp;".4"</f>
        <v>7.0.2.2.4</v>
      </c>
      <c r="H133" s="53" t="s">
        <v>169</v>
      </c>
      <c r="I133" s="53"/>
      <c r="J133" s="48" t="s">
        <v>155</v>
      </c>
      <c r="K133" s="51"/>
      <c r="L133" s="51"/>
      <c r="M133" s="51"/>
      <c r="N133" s="50">
        <f t="shared" si="376"/>
        <v>0</v>
      </c>
      <c r="O133" s="50">
        <f t="shared" si="377"/>
        <v>0</v>
      </c>
      <c r="P133" s="50">
        <f t="shared" si="378"/>
        <v>0</v>
      </c>
      <c r="Q133" s="50">
        <f t="shared" si="379"/>
        <v>0</v>
      </c>
      <c r="R133" s="50">
        <f t="shared" si="380"/>
        <v>0</v>
      </c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>
        <f t="shared" si="382"/>
        <v>0</v>
      </c>
      <c r="AF133" s="51">
        <f t="shared" si="383"/>
        <v>0</v>
      </c>
      <c r="AG133" s="51">
        <f t="shared" si="384"/>
        <v>0</v>
      </c>
      <c r="AH133" s="51">
        <f t="shared" si="385"/>
        <v>0</v>
      </c>
      <c r="AI133" s="51">
        <f t="shared" si="386"/>
        <v>0</v>
      </c>
      <c r="AJ133" s="51"/>
      <c r="AK133" s="51"/>
      <c r="AL133" s="51"/>
      <c r="AM133" s="51"/>
      <c r="AN133" s="51"/>
      <c r="AO133" s="51"/>
      <c r="AP133" s="51"/>
      <c r="AQ133" s="51"/>
      <c r="AR133" s="51"/>
      <c r="AS133" s="51"/>
      <c r="AT133" s="51"/>
      <c r="AU133" s="51"/>
      <c r="AV133" s="50">
        <f t="shared" si="388"/>
        <v>0</v>
      </c>
      <c r="AW133" s="51"/>
      <c r="AX133" s="51"/>
      <c r="AY133" s="51"/>
      <c r="AZ133" s="51"/>
      <c r="BA133" s="50">
        <f t="shared" si="389"/>
        <v>0</v>
      </c>
      <c r="BB133" s="50">
        <f t="shared" si="390"/>
        <v>0</v>
      </c>
      <c r="BC133" s="50">
        <f t="shared" si="391"/>
        <v>0</v>
      </c>
      <c r="BD133" s="50">
        <f t="shared" si="392"/>
        <v>0</v>
      </c>
      <c r="BE133" s="50">
        <f t="shared" si="393"/>
        <v>0</v>
      </c>
      <c r="BF133" s="51"/>
      <c r="BG133" s="51"/>
      <c r="BH133" s="51"/>
      <c r="BI133" s="51"/>
      <c r="BJ133" s="51"/>
      <c r="BK133" s="51"/>
      <c r="BL133" s="51"/>
      <c r="BM133" s="51"/>
      <c r="BN133" s="51"/>
      <c r="BO133" s="51"/>
      <c r="BP133" s="51"/>
      <c r="BQ133" s="51"/>
      <c r="BR133" s="50">
        <f t="shared" si="395"/>
        <v>0</v>
      </c>
      <c r="BS133" s="50">
        <f t="shared" si="396"/>
        <v>0</v>
      </c>
      <c r="BT133" s="50">
        <f t="shared" si="397"/>
        <v>0</v>
      </c>
      <c r="BU133" s="50">
        <f t="shared" si="398"/>
        <v>0</v>
      </c>
      <c r="BV133" s="50">
        <f t="shared" si="399"/>
        <v>0</v>
      </c>
      <c r="BW133" s="51"/>
      <c r="BX133" s="51"/>
      <c r="BY133" s="51"/>
      <c r="BZ133" s="51"/>
      <c r="CA133" s="51"/>
      <c r="CB133" s="51"/>
      <c r="CC133" s="51"/>
      <c r="CD133" s="51"/>
      <c r="CE133" s="51"/>
      <c r="CF133" s="51"/>
      <c r="CG133" s="51"/>
      <c r="CH133" s="51"/>
      <c r="CI133" s="51">
        <f t="array" ref="CI133">BR133</f>
        <v>0</v>
      </c>
      <c r="CJ133" s="51">
        <f t="array" ref="CJ133">CI133</f>
        <v>0</v>
      </c>
      <c r="CK133" s="51">
        <f t="array" ref="CK133">CJ133</f>
        <v>0</v>
      </c>
      <c r="CL133" s="51">
        <f t="array" ref="CL133">CK133</f>
        <v>0</v>
      </c>
      <c r="CM133" s="51">
        <f t="shared" si="401"/>
        <v>0</v>
      </c>
      <c r="CN133" s="51">
        <f t="shared" si="402"/>
        <v>0</v>
      </c>
      <c r="CO133" s="51">
        <f t="shared" si="403"/>
        <v>0</v>
      </c>
      <c r="CP133" s="51">
        <f t="shared" si="404"/>
        <v>0</v>
      </c>
      <c r="CQ133" s="51">
        <f t="shared" si="405"/>
        <v>0</v>
      </c>
      <c r="CR133" s="51"/>
      <c r="CS133" s="51"/>
      <c r="CT133" s="51"/>
      <c r="CU133" s="51"/>
      <c r="CV133" s="51"/>
      <c r="CW133" s="51"/>
      <c r="CX133" s="51"/>
      <c r="CY133" s="51"/>
      <c r="CZ133" s="51"/>
      <c r="DA133" s="51"/>
      <c r="DB133" s="51"/>
      <c r="DC133" s="51"/>
      <c r="DD133" s="46">
        <f t="shared" si="407"/>
        <v>0</v>
      </c>
      <c r="DE133" s="46">
        <f t="shared" si="408"/>
        <v>0</v>
      </c>
      <c r="DF133" s="41">
        <f t="array" ref="DF133">CM133</f>
        <v>0</v>
      </c>
      <c r="DG133" s="41">
        <f t="array" ref="DG133">DF133</f>
        <v>0</v>
      </c>
      <c r="DH133" s="41">
        <f t="array" ref="DH133">DG133</f>
        <v>0</v>
      </c>
      <c r="DI133" s="41">
        <f t="array" ref="DI133">DH133</f>
        <v>0</v>
      </c>
      <c r="DJ133" s="41"/>
      <c r="DK133" s="41"/>
      <c r="DL133" s="41"/>
      <c r="DM133" s="41"/>
      <c r="DN133" s="41"/>
      <c r="DO133" s="41"/>
      <c r="DP133" s="41"/>
    </row>
    <row r="134" spans="1:122" s="34" customFormat="1" ht="15" customHeight="1" x14ac:dyDescent="0.2">
      <c r="A134" s="8"/>
      <c r="B134" s="8"/>
      <c r="C134" s="8"/>
      <c r="D134" s="8"/>
      <c r="E134" s="8"/>
      <c r="G134" s="54" t="s">
        <v>94</v>
      </c>
      <c r="H134" s="55" t="s">
        <v>206</v>
      </c>
      <c r="I134" s="49"/>
      <c r="J134" s="38" t="s">
        <v>207</v>
      </c>
      <c r="K134" s="98">
        <f t="shared" ref="K134:M136" si="448">IF(K116=0,0,K125/K116*100)</f>
        <v>0</v>
      </c>
      <c r="L134" s="98">
        <f t="shared" si="448"/>
        <v>0</v>
      </c>
      <c r="M134" s="98">
        <f t="shared" si="448"/>
        <v>0</v>
      </c>
      <c r="N134" s="98">
        <f>IF(SUM(O116:R116)=0,0,SUM(O125:R125)/SUM(O116:R116)*100)</f>
        <v>0</v>
      </c>
      <c r="O134" s="98">
        <f>IF(SUM(S116:U116)=0,0,SUM(S125:U125)/SUM(S116:U116)*100)</f>
        <v>0</v>
      </c>
      <c r="P134" s="98">
        <f>IF(SUM(V116:X116)=0,0,SUM(V125:X125)/SUM(V116:X116)*100)</f>
        <v>0</v>
      </c>
      <c r="Q134" s="98">
        <f>IF(SUM(Y116:AA116)=0,0,SUM(Y125:AA125)/SUM(Y116:AA116)*100)</f>
        <v>0</v>
      </c>
      <c r="R134" s="98">
        <f>IF(SUM(AB116:AD116)=0,0,SUM(AB125:AD125)/SUM(AB116:AD116)*100)</f>
        <v>0</v>
      </c>
      <c r="S134" s="98">
        <f t="shared" ref="S134:AE136" si="449">IF(S116=0,0,S125/S116*100)</f>
        <v>0</v>
      </c>
      <c r="T134" s="98">
        <f t="shared" si="449"/>
        <v>0</v>
      </c>
      <c r="U134" s="98">
        <f t="shared" si="449"/>
        <v>0</v>
      </c>
      <c r="V134" s="98">
        <f t="shared" si="449"/>
        <v>0</v>
      </c>
      <c r="W134" s="98">
        <f t="shared" si="449"/>
        <v>0</v>
      </c>
      <c r="X134" s="98">
        <f t="shared" si="449"/>
        <v>0</v>
      </c>
      <c r="Y134" s="98">
        <f t="shared" si="449"/>
        <v>0</v>
      </c>
      <c r="Z134" s="98">
        <f t="shared" si="449"/>
        <v>0</v>
      </c>
      <c r="AA134" s="98">
        <f t="shared" si="449"/>
        <v>0</v>
      </c>
      <c r="AB134" s="98">
        <f t="shared" si="449"/>
        <v>0</v>
      </c>
      <c r="AC134" s="98">
        <f t="shared" si="449"/>
        <v>0</v>
      </c>
      <c r="AD134" s="98">
        <f t="shared" si="449"/>
        <v>0</v>
      </c>
      <c r="AE134" s="99">
        <f t="shared" si="449"/>
        <v>0</v>
      </c>
      <c r="AF134" s="99">
        <f>IF(SUM(AJ116:AL116)=0,0,SUM(AJ125:AL125)/SUM(AJ116:AL116)*100)</f>
        <v>0</v>
      </c>
      <c r="AG134" s="99">
        <f>IF(SUM(AM116:AO116)=0,0,SUM(AM125:AO125)/SUM(AM116:AO116)*100)</f>
        <v>0</v>
      </c>
      <c r="AH134" s="99">
        <f>IF(SUM(AP116:AR116)=0,0,SUM(AP125:AR125)/SUM(AP116:AR116)*100)</f>
        <v>0</v>
      </c>
      <c r="AI134" s="99">
        <f>IF(SUM(AS116:AU116)=0,0,SUM(AS125:AU125)/SUM(AS116:AU116)*100)</f>
        <v>0</v>
      </c>
      <c r="AJ134" s="99">
        <f t="shared" ref="AJ134:AU136" si="450">IF(AJ116=0,0,AJ125/AJ116*100)</f>
        <v>0</v>
      </c>
      <c r="AK134" s="99">
        <f t="shared" si="450"/>
        <v>0</v>
      </c>
      <c r="AL134" s="99">
        <f t="shared" si="450"/>
        <v>0</v>
      </c>
      <c r="AM134" s="99">
        <f t="shared" si="450"/>
        <v>0</v>
      </c>
      <c r="AN134" s="99">
        <f t="shared" si="450"/>
        <v>0</v>
      </c>
      <c r="AO134" s="99">
        <f t="shared" si="450"/>
        <v>0</v>
      </c>
      <c r="AP134" s="99">
        <f t="shared" si="450"/>
        <v>0</v>
      </c>
      <c r="AQ134" s="99">
        <f t="shared" si="450"/>
        <v>0</v>
      </c>
      <c r="AR134" s="99">
        <f t="shared" si="450"/>
        <v>0</v>
      </c>
      <c r="AS134" s="99">
        <f t="shared" si="450"/>
        <v>0</v>
      </c>
      <c r="AT134" s="99">
        <f t="shared" si="450"/>
        <v>0</v>
      </c>
      <c r="AU134" s="99">
        <f t="shared" si="450"/>
        <v>0</v>
      </c>
      <c r="AV134" s="98">
        <f>IF(SUM(AW116:AZ116)=0,0,SUM(AW125:AZ125)/SUM(AW116:AZ116)*100)</f>
        <v>10.601933756974185</v>
      </c>
      <c r="AW134" s="98">
        <f t="shared" ref="AW134:AZ136" si="451">IF(AW116=0,0,AW125/AW116*100)</f>
        <v>10.6091495125105</v>
      </c>
      <c r="AX134" s="98">
        <f t="shared" si="451"/>
        <v>10.549999999999999</v>
      </c>
      <c r="AY134" s="98">
        <f t="shared" si="451"/>
        <v>0</v>
      </c>
      <c r="AZ134" s="98">
        <f t="shared" si="451"/>
        <v>10.601628960321902</v>
      </c>
      <c r="BA134" s="98">
        <f>IF(SUM(BB116:BE116)=0,0,SUM(BB125:BE125)/SUM(BB116:BE116)*100)</f>
        <v>6.6958590622105296</v>
      </c>
      <c r="BB134" s="98">
        <f>IF(SUM(BF116:BH116)=0,0,SUM(BF125:BH125)/SUM(BF116:BH116)*100)</f>
        <v>0</v>
      </c>
      <c r="BC134" s="98">
        <f>IF(SUM(BI116:BK116)=0,0,SUM(BI125:BK125)/SUM(BI116:BK116)*100)</f>
        <v>11.55</v>
      </c>
      <c r="BD134" s="98">
        <f>IF(SUM(BL116:BN116)=0,0,SUM(BL125:BN125)/SUM(BL116:BN116)*100)</f>
        <v>0</v>
      </c>
      <c r="BE134" s="98">
        <f>IF(SUM(BO116:BQ116)=0,0,SUM(BO125:BQ125)/SUM(BO116:BQ116)*100)</f>
        <v>11.514285714285714</v>
      </c>
      <c r="BF134" s="98">
        <f t="shared" ref="BF134:BQ136" si="452">IF(BF116=0,0,BF125/BF116*100)</f>
        <v>0</v>
      </c>
      <c r="BG134" s="98">
        <f t="shared" si="452"/>
        <v>0</v>
      </c>
      <c r="BH134" s="98">
        <f t="shared" si="452"/>
        <v>0</v>
      </c>
      <c r="BI134" s="98">
        <f t="shared" si="452"/>
        <v>11.55</v>
      </c>
      <c r="BJ134" s="98">
        <f t="shared" si="452"/>
        <v>0</v>
      </c>
      <c r="BK134" s="98">
        <f t="shared" si="452"/>
        <v>0</v>
      </c>
      <c r="BL134" s="98">
        <f t="shared" si="452"/>
        <v>0</v>
      </c>
      <c r="BM134" s="98">
        <f t="shared" si="452"/>
        <v>0</v>
      </c>
      <c r="BN134" s="98">
        <f t="shared" si="452"/>
        <v>0</v>
      </c>
      <c r="BO134" s="98">
        <f t="shared" si="452"/>
        <v>11.981132075471699</v>
      </c>
      <c r="BP134" s="98">
        <f t="shared" si="452"/>
        <v>11.760184473481937</v>
      </c>
      <c r="BQ134" s="98">
        <f t="shared" si="452"/>
        <v>11.078847442483806</v>
      </c>
      <c r="BR134" s="98">
        <f>IF(SUM(BS116:BV116)=0,0,SUM(BS125:BV125)/SUM(BS116:BV116)*100)</f>
        <v>11.523636363636363</v>
      </c>
      <c r="BS134" s="98">
        <f>IF(SUM(BW116:BY116)=0,0,SUM(BW125:BY125)/SUM(BW116:BY116)*100)</f>
        <v>11.526666666666667</v>
      </c>
      <c r="BT134" s="98">
        <f>IF(SUM(BZ116:CB116)=0,0,SUM(BZ125:CB125)/SUM(BZ116:CB116)*100)</f>
        <v>11.55</v>
      </c>
      <c r="BU134" s="98">
        <f>IF(SUM(CC116:CE116)=0,0,SUM(CC125:CE125)/SUM(CC116:CE116)*100)</f>
        <v>0</v>
      </c>
      <c r="BV134" s="98">
        <f>IF(SUM(CF116:CH116)=0,0,SUM(CF125:CH125)/SUM(CF116:CH116)*100)</f>
        <v>11.514285714285714</v>
      </c>
      <c r="BW134" s="98">
        <f t="shared" ref="BW134:CL136" si="453">IF(BW116=0,0,BW125/BW116*100)</f>
        <v>11.277658815132048</v>
      </c>
      <c r="BX134" s="98">
        <f t="shared" si="453"/>
        <v>11.503744958709429</v>
      </c>
      <c r="BY134" s="98">
        <f t="shared" si="453"/>
        <v>11.888278825495345</v>
      </c>
      <c r="BZ134" s="98">
        <f t="shared" si="453"/>
        <v>11.55</v>
      </c>
      <c r="CA134" s="98">
        <f t="shared" si="453"/>
        <v>0</v>
      </c>
      <c r="CB134" s="98">
        <f t="shared" si="453"/>
        <v>0</v>
      </c>
      <c r="CC134" s="98">
        <f t="shared" si="453"/>
        <v>0</v>
      </c>
      <c r="CD134" s="98">
        <f t="shared" si="453"/>
        <v>0</v>
      </c>
      <c r="CE134" s="98">
        <f t="shared" si="453"/>
        <v>0</v>
      </c>
      <c r="CF134" s="98">
        <f t="shared" si="453"/>
        <v>11.981132075471699</v>
      </c>
      <c r="CG134" s="98">
        <f t="shared" si="453"/>
        <v>11.760184473481937</v>
      </c>
      <c r="CH134" s="98">
        <f t="shared" si="453"/>
        <v>11.078847442483806</v>
      </c>
      <c r="CI134" s="98">
        <f t="shared" si="453"/>
        <v>11.523636363636363</v>
      </c>
      <c r="CJ134" s="98">
        <f t="shared" si="453"/>
        <v>11.523636363636363</v>
      </c>
      <c r="CK134" s="98">
        <f t="shared" si="453"/>
        <v>11.523636363636363</v>
      </c>
      <c r="CL134" s="98">
        <f t="shared" si="453"/>
        <v>11.523636363636363</v>
      </c>
      <c r="CM134" s="99">
        <f>IF(SUM(CN116:CQ116)=0,0,SUM(CN125:CQ125)/SUM(CN116:CQ116)*100)</f>
        <v>0</v>
      </c>
      <c r="CN134" s="99">
        <f>IF(SUM(CR116:CT116)=0,0,SUM(CR125:CT125)/SUM(CR116:CT116)*100)</f>
        <v>0</v>
      </c>
      <c r="CO134" s="99">
        <f>IF(SUM(CU116:CW116)=0,0,SUM(CU125:CW125)/SUM(CU116:CW116)*100)</f>
        <v>0</v>
      </c>
      <c r="CP134" s="99">
        <f>IF(SUM(CX116:CZ116)=0,0,SUM(CX125:CZ125)/SUM(CX116:CZ116)*100)</f>
        <v>0</v>
      </c>
      <c r="CQ134" s="99">
        <f>IF(SUM(DA116:DC116)=0,0,SUM(DA125:DC125)/SUM(DA116:DC116)*100)</f>
        <v>0</v>
      </c>
      <c r="CR134" s="99">
        <f t="shared" ref="CR134:DC136" si="454">IF(CR116=0,0,CR125/CR116*100)</f>
        <v>0</v>
      </c>
      <c r="CS134" s="99">
        <f t="shared" si="454"/>
        <v>0</v>
      </c>
      <c r="CT134" s="99">
        <f t="shared" si="454"/>
        <v>0</v>
      </c>
      <c r="CU134" s="99">
        <f t="shared" si="454"/>
        <v>0</v>
      </c>
      <c r="CV134" s="99">
        <f t="shared" si="454"/>
        <v>0</v>
      </c>
      <c r="CW134" s="99">
        <f t="shared" si="454"/>
        <v>0</v>
      </c>
      <c r="CX134" s="99">
        <f t="shared" si="454"/>
        <v>0</v>
      </c>
      <c r="CY134" s="99">
        <f t="shared" si="454"/>
        <v>0</v>
      </c>
      <c r="CZ134" s="99">
        <f t="shared" si="454"/>
        <v>0</v>
      </c>
      <c r="DA134" s="99">
        <f t="shared" si="454"/>
        <v>0</v>
      </c>
      <c r="DB134" s="99">
        <f t="shared" si="454"/>
        <v>0</v>
      </c>
      <c r="DC134" s="99">
        <f t="shared" si="454"/>
        <v>0</v>
      </c>
      <c r="DD134" s="75">
        <f t="shared" si="407"/>
        <v>0</v>
      </c>
      <c r="DE134" s="75">
        <f t="shared" si="408"/>
        <v>-11.523636363636363</v>
      </c>
      <c r="DF134" s="99">
        <f t="shared" ref="DF134:DI136" si="455">IF(DF116=0,0,DF125/DF116*100)</f>
        <v>0</v>
      </c>
      <c r="DG134" s="99">
        <f t="shared" si="455"/>
        <v>0</v>
      </c>
      <c r="DH134" s="99">
        <f t="shared" si="455"/>
        <v>0</v>
      </c>
      <c r="DI134" s="99">
        <f t="shared" si="455"/>
        <v>0</v>
      </c>
      <c r="DJ134" s="74"/>
      <c r="DK134" s="74"/>
      <c r="DL134" s="74"/>
      <c r="DM134" s="74"/>
      <c r="DN134" s="74"/>
      <c r="DO134" s="74"/>
      <c r="DP134" s="74"/>
      <c r="DR134" s="42"/>
    </row>
    <row r="135" spans="1:122" ht="15" customHeight="1" x14ac:dyDescent="0.25">
      <c r="G135" s="66" t="s">
        <v>208</v>
      </c>
      <c r="H135" s="57" t="s">
        <v>159</v>
      </c>
      <c r="I135" s="57"/>
      <c r="J135" s="48" t="s">
        <v>207</v>
      </c>
      <c r="K135" s="100">
        <f t="shared" si="448"/>
        <v>0</v>
      </c>
      <c r="L135" s="100">
        <f t="shared" si="448"/>
        <v>0</v>
      </c>
      <c r="M135" s="100">
        <f t="shared" si="448"/>
        <v>0</v>
      </c>
      <c r="N135" s="100">
        <f>IF(SUM(O117:R117)=0,0,SUM(O126:R126)/SUM(O117:R117)*100)</f>
        <v>0</v>
      </c>
      <c r="O135" s="100">
        <f>IF(SUM(S117:U117)=0,0,SUM(S126:U126)/SUM(S117:U117)*100)</f>
        <v>0</v>
      </c>
      <c r="P135" s="100">
        <f>IF(SUM(V117:X117)=0,0,SUM(V126:X126)/SUM(V117:X117)*100)</f>
        <v>0</v>
      </c>
      <c r="Q135" s="100">
        <f>IF(SUM(Y117:AA117)=0,0,SUM(Y126:AA126)/SUM(Y117:AA117)*100)</f>
        <v>0</v>
      </c>
      <c r="R135" s="100">
        <f>IF(SUM(AB117:AD117)=0,0,SUM(AB126:AD126)/SUM(AB117:AD117)*100)</f>
        <v>0</v>
      </c>
      <c r="S135" s="100">
        <f t="shared" si="449"/>
        <v>0</v>
      </c>
      <c r="T135" s="100">
        <f t="shared" si="449"/>
        <v>0</v>
      </c>
      <c r="U135" s="100">
        <f t="shared" si="449"/>
        <v>0</v>
      </c>
      <c r="V135" s="100">
        <f t="shared" si="449"/>
        <v>0</v>
      </c>
      <c r="W135" s="100">
        <f t="shared" si="449"/>
        <v>0</v>
      </c>
      <c r="X135" s="100">
        <f t="shared" si="449"/>
        <v>0</v>
      </c>
      <c r="Y135" s="100">
        <f t="shared" si="449"/>
        <v>0</v>
      </c>
      <c r="Z135" s="100">
        <f t="shared" si="449"/>
        <v>0</v>
      </c>
      <c r="AA135" s="100">
        <f t="shared" si="449"/>
        <v>0</v>
      </c>
      <c r="AB135" s="100">
        <f t="shared" si="449"/>
        <v>0</v>
      </c>
      <c r="AC135" s="100">
        <f t="shared" si="449"/>
        <v>0</v>
      </c>
      <c r="AD135" s="100">
        <f t="shared" si="449"/>
        <v>0</v>
      </c>
      <c r="AE135" s="75">
        <f t="shared" si="449"/>
        <v>0</v>
      </c>
      <c r="AF135" s="75">
        <f>IF(SUM(AJ117:AL117)=0,0,SUM(AJ126:AL126)/SUM(AJ117:AL117)*100)</f>
        <v>0</v>
      </c>
      <c r="AG135" s="75">
        <f>IF(SUM(AM117:AO117)=0,0,SUM(AM126:AO126)/SUM(AM117:AO117)*100)</f>
        <v>0</v>
      </c>
      <c r="AH135" s="75">
        <f>IF(SUM(AP117:AR117)=0,0,SUM(AP126:AR126)/SUM(AP117:AR117)*100)</f>
        <v>0</v>
      </c>
      <c r="AI135" s="75">
        <f>IF(SUM(AS117:AU117)=0,0,SUM(AS126:AU126)/SUM(AS117:AU117)*100)</f>
        <v>0</v>
      </c>
      <c r="AJ135" s="75">
        <f t="shared" si="450"/>
        <v>0</v>
      </c>
      <c r="AK135" s="75">
        <f t="shared" si="450"/>
        <v>0</v>
      </c>
      <c r="AL135" s="75">
        <f t="shared" si="450"/>
        <v>0</v>
      </c>
      <c r="AM135" s="75">
        <f t="shared" si="450"/>
        <v>0</v>
      </c>
      <c r="AN135" s="75">
        <f t="shared" si="450"/>
        <v>0</v>
      </c>
      <c r="AO135" s="75">
        <f t="shared" si="450"/>
        <v>0</v>
      </c>
      <c r="AP135" s="75">
        <f t="shared" si="450"/>
        <v>0</v>
      </c>
      <c r="AQ135" s="75">
        <f t="shared" si="450"/>
        <v>0</v>
      </c>
      <c r="AR135" s="75">
        <f t="shared" si="450"/>
        <v>0</v>
      </c>
      <c r="AS135" s="75">
        <f t="shared" si="450"/>
        <v>0</v>
      </c>
      <c r="AT135" s="75">
        <f t="shared" si="450"/>
        <v>0</v>
      </c>
      <c r="AU135" s="75">
        <f t="shared" si="450"/>
        <v>0</v>
      </c>
      <c r="AV135" s="100">
        <f>IF(SUM(AW117:AZ117)=0,0,SUM(AW126:AZ126)/SUM(AW117:AZ117)*100)</f>
        <v>10.601933756974185</v>
      </c>
      <c r="AW135" s="100">
        <f t="shared" si="451"/>
        <v>10.6091495125105</v>
      </c>
      <c r="AX135" s="100">
        <f t="shared" si="451"/>
        <v>10.549999999999999</v>
      </c>
      <c r="AY135" s="100">
        <f t="shared" si="451"/>
        <v>0</v>
      </c>
      <c r="AZ135" s="100">
        <f t="shared" si="451"/>
        <v>10.601628960321902</v>
      </c>
      <c r="BA135" s="100">
        <f>IF(SUM(BB117:BE117)=0,0,SUM(BB126:BE126)/SUM(BB117:BE117)*100)</f>
        <v>6.6958590622105296</v>
      </c>
      <c r="BB135" s="100">
        <f>IF(SUM(BF117:BH117)=0,0,SUM(BF126:BH126)/SUM(BF117:BH117)*100)</f>
        <v>0</v>
      </c>
      <c r="BC135" s="100">
        <f>IF(SUM(BI117:BK117)=0,0,SUM(BI126:BK126)/SUM(BI117:BK117)*100)</f>
        <v>11.55</v>
      </c>
      <c r="BD135" s="100">
        <f>IF(SUM(BL117:BN117)=0,0,SUM(BL126:BN126)/SUM(BL117:BN117)*100)</f>
        <v>0</v>
      </c>
      <c r="BE135" s="100">
        <f>IF(SUM(BO117:BQ117)=0,0,SUM(BO126:BQ126)/SUM(BO117:BQ117)*100)</f>
        <v>11.514285714285714</v>
      </c>
      <c r="BF135" s="100">
        <f t="shared" si="452"/>
        <v>0</v>
      </c>
      <c r="BG135" s="100">
        <f t="shared" si="452"/>
        <v>0</v>
      </c>
      <c r="BH135" s="100">
        <f t="shared" si="452"/>
        <v>0</v>
      </c>
      <c r="BI135" s="100">
        <f t="shared" si="452"/>
        <v>11.55</v>
      </c>
      <c r="BJ135" s="100">
        <f t="shared" si="452"/>
        <v>0</v>
      </c>
      <c r="BK135" s="100">
        <f t="shared" si="452"/>
        <v>0</v>
      </c>
      <c r="BL135" s="100">
        <f t="shared" si="452"/>
        <v>0</v>
      </c>
      <c r="BM135" s="100">
        <f t="shared" si="452"/>
        <v>0</v>
      </c>
      <c r="BN135" s="100">
        <f t="shared" si="452"/>
        <v>0</v>
      </c>
      <c r="BO135" s="100">
        <f t="shared" si="452"/>
        <v>11.981132075471699</v>
      </c>
      <c r="BP135" s="100">
        <f t="shared" si="452"/>
        <v>11.760184473481937</v>
      </c>
      <c r="BQ135" s="100">
        <f t="shared" si="452"/>
        <v>11.078847442483806</v>
      </c>
      <c r="BR135" s="100">
        <f>IF(SUM(BS117:BV117)=0,0,SUM(BS126:BV126)/SUM(BS117:BV117)*100)</f>
        <v>11.523636363636363</v>
      </c>
      <c r="BS135" s="100">
        <f>IF(SUM(BW117:BY117)=0,0,SUM(BW126:BY126)/SUM(BW117:BY117)*100)</f>
        <v>11.526666666666667</v>
      </c>
      <c r="BT135" s="100">
        <f>IF(SUM(BZ117:CB117)=0,0,SUM(BZ126:CB126)/SUM(BZ117:CB117)*100)</f>
        <v>11.55</v>
      </c>
      <c r="BU135" s="100">
        <f>IF(SUM(CC117:CE117)=0,0,SUM(CC126:CE126)/SUM(CC117:CE117)*100)</f>
        <v>0</v>
      </c>
      <c r="BV135" s="100">
        <f>IF(SUM(CF117:CH117)=0,0,SUM(CF126:CH126)/SUM(CF117:CH117)*100)</f>
        <v>11.514285714285714</v>
      </c>
      <c r="BW135" s="100">
        <f t="shared" si="453"/>
        <v>11.277658815132048</v>
      </c>
      <c r="BX135" s="100">
        <f t="shared" si="453"/>
        <v>11.503744958709429</v>
      </c>
      <c r="BY135" s="100">
        <f t="shared" si="453"/>
        <v>11.888278825495345</v>
      </c>
      <c r="BZ135" s="100">
        <f t="shared" si="453"/>
        <v>11.55</v>
      </c>
      <c r="CA135" s="100">
        <f t="shared" si="453"/>
        <v>0</v>
      </c>
      <c r="CB135" s="100">
        <f t="shared" si="453"/>
        <v>0</v>
      </c>
      <c r="CC135" s="100">
        <f t="shared" si="453"/>
        <v>0</v>
      </c>
      <c r="CD135" s="100">
        <f t="shared" si="453"/>
        <v>0</v>
      </c>
      <c r="CE135" s="100">
        <f t="shared" si="453"/>
        <v>0</v>
      </c>
      <c r="CF135" s="100">
        <f t="shared" si="453"/>
        <v>11.981132075471699</v>
      </c>
      <c r="CG135" s="100">
        <f t="shared" si="453"/>
        <v>11.760184473481937</v>
      </c>
      <c r="CH135" s="100">
        <f t="shared" si="453"/>
        <v>11.078847442483806</v>
      </c>
      <c r="CI135" s="100">
        <f t="shared" si="453"/>
        <v>11.523636363636363</v>
      </c>
      <c r="CJ135" s="100">
        <f t="shared" si="453"/>
        <v>11.523636363636363</v>
      </c>
      <c r="CK135" s="100">
        <f t="shared" si="453"/>
        <v>11.523636363636363</v>
      </c>
      <c r="CL135" s="100">
        <f t="shared" si="453"/>
        <v>11.523636363636363</v>
      </c>
      <c r="CM135" s="75">
        <f>IF(SUM(CN117:CQ117)=0,0,SUM(CN126:CQ126)/SUM(CN117:CQ117)*100)</f>
        <v>0</v>
      </c>
      <c r="CN135" s="75">
        <f>IF(SUM(CR117:CT117)=0,0,SUM(CR126:CT126)/SUM(CR117:CT117)*100)</f>
        <v>0</v>
      </c>
      <c r="CO135" s="75">
        <f>IF(SUM(CU117:CW117)=0,0,SUM(CU126:CW126)/SUM(CU117:CW117)*100)</f>
        <v>0</v>
      </c>
      <c r="CP135" s="75">
        <f>IF(SUM(CX117:CZ117)=0,0,SUM(CX126:CZ126)/SUM(CX117:CZ117)*100)</f>
        <v>0</v>
      </c>
      <c r="CQ135" s="75">
        <f>IF(SUM(DA117:DC117)=0,0,SUM(DA126:DC126)/SUM(DA117:DC117)*100)</f>
        <v>0</v>
      </c>
      <c r="CR135" s="75">
        <f t="shared" si="454"/>
        <v>0</v>
      </c>
      <c r="CS135" s="75">
        <f t="shared" si="454"/>
        <v>0</v>
      </c>
      <c r="CT135" s="75">
        <f t="shared" si="454"/>
        <v>0</v>
      </c>
      <c r="CU135" s="75">
        <f t="shared" si="454"/>
        <v>0</v>
      </c>
      <c r="CV135" s="75">
        <f t="shared" si="454"/>
        <v>0</v>
      </c>
      <c r="CW135" s="75">
        <f t="shared" si="454"/>
        <v>0</v>
      </c>
      <c r="CX135" s="75">
        <f t="shared" si="454"/>
        <v>0</v>
      </c>
      <c r="CY135" s="75">
        <f t="shared" si="454"/>
        <v>0</v>
      </c>
      <c r="CZ135" s="75">
        <f t="shared" si="454"/>
        <v>0</v>
      </c>
      <c r="DA135" s="75">
        <f t="shared" si="454"/>
        <v>0</v>
      </c>
      <c r="DB135" s="75">
        <f t="shared" si="454"/>
        <v>0</v>
      </c>
      <c r="DC135" s="75">
        <f t="shared" si="454"/>
        <v>0</v>
      </c>
      <c r="DD135" s="75">
        <f t="shared" si="407"/>
        <v>0</v>
      </c>
      <c r="DE135" s="75">
        <f t="shared" si="408"/>
        <v>-11.523636363636363</v>
      </c>
      <c r="DF135" s="75">
        <f t="shared" si="455"/>
        <v>0</v>
      </c>
      <c r="DG135" s="75">
        <f t="shared" si="455"/>
        <v>0</v>
      </c>
      <c r="DH135" s="75">
        <f t="shared" si="455"/>
        <v>0</v>
      </c>
      <c r="DI135" s="75">
        <f t="shared" si="455"/>
        <v>0</v>
      </c>
      <c r="DJ135" s="74"/>
      <c r="DK135" s="74"/>
      <c r="DL135" s="74"/>
      <c r="DM135" s="74"/>
      <c r="DN135" s="74"/>
      <c r="DO135" s="74"/>
      <c r="DP135" s="74"/>
    </row>
    <row r="136" spans="1:122" ht="15" hidden="1" customHeight="1" x14ac:dyDescent="0.25">
      <c r="A136" s="47" t="b">
        <f>TYPE_TRANSFER_FLUID="вода и пар"</f>
        <v>0</v>
      </c>
      <c r="G136" s="66" t="s">
        <v>209</v>
      </c>
      <c r="H136" s="57" t="s">
        <v>210</v>
      </c>
      <c r="I136" s="57"/>
      <c r="J136" s="48" t="s">
        <v>207</v>
      </c>
      <c r="K136" s="100">
        <f t="shared" si="448"/>
        <v>0</v>
      </c>
      <c r="L136" s="100">
        <f t="shared" si="448"/>
        <v>0</v>
      </c>
      <c r="M136" s="100">
        <f t="shared" si="448"/>
        <v>0</v>
      </c>
      <c r="N136" s="100">
        <f>IF(SUM(O118:R118)=0,0,SUM(O127:R127)/SUM(O118:R118)*100)</f>
        <v>0</v>
      </c>
      <c r="O136" s="100">
        <f>IF(SUM(S118:U118)=0,0,SUM(S127:U127)/SUM(S118:U118)*100)</f>
        <v>0</v>
      </c>
      <c r="P136" s="100">
        <f>IF(SUM(V118:X118)=0,0,SUM(V127:X127)/SUM(V118:X118)*100)</f>
        <v>0</v>
      </c>
      <c r="Q136" s="100">
        <f>IF(SUM(Y118:AA118)=0,0,SUM(Y127:AA127)/SUM(Y118:AA118)*100)</f>
        <v>0</v>
      </c>
      <c r="R136" s="100">
        <f>IF(SUM(AB118:AD118)=0,0,SUM(AB127:AD127)/SUM(AB118:AD118)*100)</f>
        <v>0</v>
      </c>
      <c r="S136" s="100">
        <f t="shared" si="449"/>
        <v>0</v>
      </c>
      <c r="T136" s="100">
        <f t="shared" si="449"/>
        <v>0</v>
      </c>
      <c r="U136" s="100">
        <f t="shared" si="449"/>
        <v>0</v>
      </c>
      <c r="V136" s="100">
        <f t="shared" si="449"/>
        <v>0</v>
      </c>
      <c r="W136" s="100">
        <f t="shared" si="449"/>
        <v>0</v>
      </c>
      <c r="X136" s="100">
        <f t="shared" si="449"/>
        <v>0</v>
      </c>
      <c r="Y136" s="100">
        <f t="shared" si="449"/>
        <v>0</v>
      </c>
      <c r="Z136" s="100">
        <f t="shared" si="449"/>
        <v>0</v>
      </c>
      <c r="AA136" s="100">
        <f t="shared" si="449"/>
        <v>0</v>
      </c>
      <c r="AB136" s="100">
        <f t="shared" si="449"/>
        <v>0</v>
      </c>
      <c r="AC136" s="100">
        <f t="shared" si="449"/>
        <v>0</v>
      </c>
      <c r="AD136" s="100">
        <f t="shared" si="449"/>
        <v>0</v>
      </c>
      <c r="AE136" s="46">
        <f t="shared" si="449"/>
        <v>0</v>
      </c>
      <c r="AF136" s="46">
        <f>IF(SUM(AJ118:AL118)=0,0,SUM(AJ127:AL127)/SUM(AJ118:AL118)*100)</f>
        <v>0</v>
      </c>
      <c r="AG136" s="46">
        <f>IF(SUM(AM118:AO118)=0,0,SUM(AM127:AO127)/SUM(AM118:AO118)*100)</f>
        <v>0</v>
      </c>
      <c r="AH136" s="46">
        <f>IF(SUM(AP118:AR118)=0,0,SUM(AP127:AR127)/SUM(AP118:AR118)*100)</f>
        <v>0</v>
      </c>
      <c r="AI136" s="46">
        <f>IF(SUM(AS118:AU118)=0,0,SUM(AS127:AU127)/SUM(AS118:AU118)*100)</f>
        <v>0</v>
      </c>
      <c r="AJ136" s="46">
        <f t="shared" si="450"/>
        <v>0</v>
      </c>
      <c r="AK136" s="46">
        <f t="shared" si="450"/>
        <v>0</v>
      </c>
      <c r="AL136" s="46">
        <f t="shared" si="450"/>
        <v>0</v>
      </c>
      <c r="AM136" s="46">
        <f t="shared" si="450"/>
        <v>0</v>
      </c>
      <c r="AN136" s="46">
        <f t="shared" si="450"/>
        <v>0</v>
      </c>
      <c r="AO136" s="46">
        <f t="shared" si="450"/>
        <v>0</v>
      </c>
      <c r="AP136" s="46">
        <f t="shared" si="450"/>
        <v>0</v>
      </c>
      <c r="AQ136" s="46">
        <f t="shared" si="450"/>
        <v>0</v>
      </c>
      <c r="AR136" s="46">
        <f t="shared" si="450"/>
        <v>0</v>
      </c>
      <c r="AS136" s="46">
        <f t="shared" si="450"/>
        <v>0</v>
      </c>
      <c r="AT136" s="46">
        <f t="shared" si="450"/>
        <v>0</v>
      </c>
      <c r="AU136" s="46">
        <f t="shared" si="450"/>
        <v>0</v>
      </c>
      <c r="AV136" s="100">
        <f>IF(SUM(AW118:AZ118)=0,0,SUM(AW127:AZ127)/SUM(AW118:AZ118)*100)</f>
        <v>0</v>
      </c>
      <c r="AW136" s="100">
        <f t="shared" si="451"/>
        <v>0</v>
      </c>
      <c r="AX136" s="100">
        <f t="shared" si="451"/>
        <v>0</v>
      </c>
      <c r="AY136" s="100">
        <f t="shared" si="451"/>
        <v>0</v>
      </c>
      <c r="AZ136" s="100">
        <f t="shared" si="451"/>
        <v>0</v>
      </c>
      <c r="BA136" s="100">
        <f>IF(SUM(BB118:BE118)=0,0,SUM(BB127:BE127)/SUM(BB118:BE118)*100)</f>
        <v>0</v>
      </c>
      <c r="BB136" s="100">
        <f>IF(SUM(BF118:BH118)=0,0,SUM(BF127:BH127)/SUM(BF118:BH118)*100)</f>
        <v>0</v>
      </c>
      <c r="BC136" s="100">
        <f>IF(SUM(BI118:BK118)=0,0,SUM(BI127:BK127)/SUM(BI118:BK118)*100)</f>
        <v>0</v>
      </c>
      <c r="BD136" s="100">
        <f>IF(SUM(BL118:BN118)=0,0,SUM(BL127:BN127)/SUM(BL118:BN118)*100)</f>
        <v>0</v>
      </c>
      <c r="BE136" s="100">
        <f>IF(SUM(BO118:BQ118)=0,0,SUM(BO127:BQ127)/SUM(BO118:BQ118)*100)</f>
        <v>0</v>
      </c>
      <c r="BF136" s="100">
        <f t="shared" si="452"/>
        <v>0</v>
      </c>
      <c r="BG136" s="100">
        <f t="shared" si="452"/>
        <v>0</v>
      </c>
      <c r="BH136" s="100">
        <f t="shared" si="452"/>
        <v>0</v>
      </c>
      <c r="BI136" s="100">
        <f t="shared" si="452"/>
        <v>0</v>
      </c>
      <c r="BJ136" s="100">
        <f t="shared" si="452"/>
        <v>0</v>
      </c>
      <c r="BK136" s="100">
        <f t="shared" si="452"/>
        <v>0</v>
      </c>
      <c r="BL136" s="100">
        <f t="shared" si="452"/>
        <v>0</v>
      </c>
      <c r="BM136" s="100">
        <f t="shared" si="452"/>
        <v>0</v>
      </c>
      <c r="BN136" s="100">
        <f t="shared" si="452"/>
        <v>0</v>
      </c>
      <c r="BO136" s="100">
        <f t="shared" si="452"/>
        <v>0</v>
      </c>
      <c r="BP136" s="100">
        <f t="shared" si="452"/>
        <v>0</v>
      </c>
      <c r="BQ136" s="100">
        <f t="shared" si="452"/>
        <v>0</v>
      </c>
      <c r="BR136" s="100">
        <f>IF(SUM(BS118:BV118)=0,0,SUM(BS127:BV127)/SUM(BS118:BV118)*100)</f>
        <v>0</v>
      </c>
      <c r="BS136" s="100">
        <f>IF(SUM(BW118:BY118)=0,0,SUM(BW127:BY127)/SUM(BW118:BY118)*100)</f>
        <v>0</v>
      </c>
      <c r="BT136" s="100">
        <f>IF(SUM(BZ118:CB118)=0,0,SUM(BZ127:CB127)/SUM(BZ118:CB118)*100)</f>
        <v>0</v>
      </c>
      <c r="BU136" s="100">
        <f>IF(SUM(CC118:CE118)=0,0,SUM(CC127:CE127)/SUM(CC118:CE118)*100)</f>
        <v>0</v>
      </c>
      <c r="BV136" s="100">
        <f>IF(SUM(CF118:CH118)=0,0,SUM(CF127:CH127)/SUM(CF118:CH118)*100)</f>
        <v>0</v>
      </c>
      <c r="BW136" s="100">
        <f t="shared" si="453"/>
        <v>0</v>
      </c>
      <c r="BX136" s="100">
        <f t="shared" si="453"/>
        <v>0</v>
      </c>
      <c r="BY136" s="100">
        <f t="shared" si="453"/>
        <v>0</v>
      </c>
      <c r="BZ136" s="100">
        <f t="shared" si="453"/>
        <v>0</v>
      </c>
      <c r="CA136" s="100">
        <f t="shared" si="453"/>
        <v>0</v>
      </c>
      <c r="CB136" s="100">
        <f t="shared" si="453"/>
        <v>0</v>
      </c>
      <c r="CC136" s="100">
        <f t="shared" si="453"/>
        <v>0</v>
      </c>
      <c r="CD136" s="100">
        <f t="shared" si="453"/>
        <v>0</v>
      </c>
      <c r="CE136" s="100">
        <f t="shared" si="453"/>
        <v>0</v>
      </c>
      <c r="CF136" s="100">
        <f t="shared" si="453"/>
        <v>0</v>
      </c>
      <c r="CG136" s="100">
        <f t="shared" si="453"/>
        <v>0</v>
      </c>
      <c r="CH136" s="100">
        <f t="shared" si="453"/>
        <v>0</v>
      </c>
      <c r="CI136" s="100">
        <f t="shared" si="453"/>
        <v>0</v>
      </c>
      <c r="CJ136" s="100">
        <f t="shared" si="453"/>
        <v>0</v>
      </c>
      <c r="CK136" s="100">
        <f t="shared" si="453"/>
        <v>0</v>
      </c>
      <c r="CL136" s="100">
        <f t="shared" si="453"/>
        <v>0</v>
      </c>
      <c r="CM136" s="46">
        <f>IF(SUM(CN118:CQ118)=0,0,SUM(CN127:CQ127)/SUM(CN118:CQ118)*100)</f>
        <v>0</v>
      </c>
      <c r="CN136" s="46">
        <f>IF(SUM(CR118:CT118)=0,0,SUM(CR127:CT127)/SUM(CR118:CT118)*100)</f>
        <v>0</v>
      </c>
      <c r="CO136" s="46">
        <f>IF(SUM(CU118:CW118)=0,0,SUM(CU127:CW127)/SUM(CU118:CW118)*100)</f>
        <v>0</v>
      </c>
      <c r="CP136" s="46">
        <f>IF(SUM(CX118:CZ118)=0,0,SUM(CX127:CZ127)/SUM(CX118:CZ118)*100)</f>
        <v>0</v>
      </c>
      <c r="CQ136" s="46">
        <f>IF(SUM(DA118:DC118)=0,0,SUM(DA127:DC127)/SUM(DA118:DC118)*100)</f>
        <v>0</v>
      </c>
      <c r="CR136" s="46">
        <f t="shared" si="454"/>
        <v>0</v>
      </c>
      <c r="CS136" s="46">
        <f t="shared" si="454"/>
        <v>0</v>
      </c>
      <c r="CT136" s="46">
        <f t="shared" si="454"/>
        <v>0</v>
      </c>
      <c r="CU136" s="46">
        <f t="shared" si="454"/>
        <v>0</v>
      </c>
      <c r="CV136" s="46">
        <f t="shared" si="454"/>
        <v>0</v>
      </c>
      <c r="CW136" s="46">
        <f t="shared" si="454"/>
        <v>0</v>
      </c>
      <c r="CX136" s="46">
        <f t="shared" si="454"/>
        <v>0</v>
      </c>
      <c r="CY136" s="46">
        <f t="shared" si="454"/>
        <v>0</v>
      </c>
      <c r="CZ136" s="46">
        <f t="shared" si="454"/>
        <v>0</v>
      </c>
      <c r="DA136" s="46">
        <f t="shared" si="454"/>
        <v>0</v>
      </c>
      <c r="DB136" s="46">
        <f t="shared" si="454"/>
        <v>0</v>
      </c>
      <c r="DC136" s="46">
        <f t="shared" si="454"/>
        <v>0</v>
      </c>
      <c r="DD136" s="46">
        <f t="shared" si="407"/>
        <v>0</v>
      </c>
      <c r="DE136" s="46">
        <f t="shared" si="408"/>
        <v>0</v>
      </c>
      <c r="DF136" s="46">
        <f t="shared" si="455"/>
        <v>0</v>
      </c>
      <c r="DG136" s="46">
        <f t="shared" si="455"/>
        <v>0</v>
      </c>
      <c r="DH136" s="46">
        <f t="shared" si="455"/>
        <v>0</v>
      </c>
      <c r="DI136" s="46">
        <f t="shared" si="455"/>
        <v>0</v>
      </c>
      <c r="DJ136" s="41"/>
      <c r="DK136" s="41"/>
      <c r="DL136" s="41"/>
      <c r="DM136" s="41"/>
      <c r="DN136" s="41"/>
      <c r="DO136" s="41"/>
      <c r="DP136" s="41"/>
    </row>
    <row r="137" spans="1:122" s="34" customFormat="1" ht="15" customHeight="1" x14ac:dyDescent="0.2">
      <c r="A137" s="47"/>
      <c r="B137" s="8"/>
      <c r="C137" s="8"/>
      <c r="D137" s="8"/>
      <c r="E137" s="8"/>
      <c r="G137" s="35" t="s">
        <v>211</v>
      </c>
      <c r="H137" s="43" t="s">
        <v>212</v>
      </c>
      <c r="I137" s="44"/>
      <c r="J137" s="38" t="s">
        <v>155</v>
      </c>
      <c r="K137" s="45">
        <f t="shared" ref="K137:M145" si="456">K116-K125</f>
        <v>0</v>
      </c>
      <c r="L137" s="45">
        <f t="shared" si="456"/>
        <v>0</v>
      </c>
      <c r="M137" s="45">
        <f t="shared" si="456"/>
        <v>0</v>
      </c>
      <c r="N137" s="45">
        <f t="shared" ref="N137:N165" si="457">SUM(O137:R137)</f>
        <v>22075.517</v>
      </c>
      <c r="O137" s="45">
        <f t="shared" ref="O137:O165" si="458">SUM(S137:U137)</f>
        <v>12535.127999999999</v>
      </c>
      <c r="P137" s="45">
        <f t="shared" ref="P137:P165" si="459">SUM(V137:X137)</f>
        <v>1714.345</v>
      </c>
      <c r="Q137" s="45">
        <f t="shared" ref="Q137:Q165" si="460">SUM(Y137:AA137)</f>
        <v>0</v>
      </c>
      <c r="R137" s="45">
        <f t="shared" ref="R137:R165" si="461">SUM(AB137:AD137)</f>
        <v>7826.0439999999999</v>
      </c>
      <c r="S137" s="45">
        <f t="shared" ref="S137:AD145" si="462">S116-S125</f>
        <v>5229.5129999999999</v>
      </c>
      <c r="T137" s="45">
        <f t="shared" si="462"/>
        <v>4071.232</v>
      </c>
      <c r="U137" s="45">
        <f t="shared" si="462"/>
        <v>3234.3829999999998</v>
      </c>
      <c r="V137" s="45">
        <f t="shared" si="462"/>
        <v>1714.345</v>
      </c>
      <c r="W137" s="45">
        <f t="shared" si="462"/>
        <v>0</v>
      </c>
      <c r="X137" s="45">
        <f t="shared" si="462"/>
        <v>0</v>
      </c>
      <c r="Y137" s="45">
        <f t="shared" si="462"/>
        <v>0</v>
      </c>
      <c r="Z137" s="45">
        <f t="shared" si="462"/>
        <v>0</v>
      </c>
      <c r="AA137" s="45">
        <f t="shared" si="462"/>
        <v>0</v>
      </c>
      <c r="AB137" s="45">
        <f t="shared" si="462"/>
        <v>1341.191</v>
      </c>
      <c r="AC137" s="45">
        <f t="shared" si="462"/>
        <v>2982.393</v>
      </c>
      <c r="AD137" s="45">
        <f t="shared" si="462"/>
        <v>3502.46</v>
      </c>
      <c r="AE137" s="74">
        <f t="shared" ref="AE137:AE165" si="463">SUM(AF137:AI137)</f>
        <v>0</v>
      </c>
      <c r="AF137" s="74">
        <f t="shared" ref="AF137:AF165" si="464">SUM(AJ137:AL137)</f>
        <v>0</v>
      </c>
      <c r="AG137" s="74">
        <f t="shared" ref="AG137:AG165" si="465">SUM(AM137:AO137)</f>
        <v>0</v>
      </c>
      <c r="AH137" s="74">
        <f t="shared" ref="AH137:AH165" si="466">SUM(AP137:AR137)</f>
        <v>0</v>
      </c>
      <c r="AI137" s="74">
        <f t="shared" ref="AI137:AI165" si="467">SUM(AS137:AU137)</f>
        <v>0</v>
      </c>
      <c r="AJ137" s="74">
        <f t="shared" ref="AJ137:AU145" si="468">AJ116-AJ125</f>
        <v>0</v>
      </c>
      <c r="AK137" s="74">
        <f t="shared" si="468"/>
        <v>0</v>
      </c>
      <c r="AL137" s="74">
        <f t="shared" si="468"/>
        <v>0</v>
      </c>
      <c r="AM137" s="74">
        <f t="shared" si="468"/>
        <v>0</v>
      </c>
      <c r="AN137" s="74">
        <f t="shared" si="468"/>
        <v>0</v>
      </c>
      <c r="AO137" s="74">
        <f t="shared" si="468"/>
        <v>0</v>
      </c>
      <c r="AP137" s="74">
        <f t="shared" si="468"/>
        <v>0</v>
      </c>
      <c r="AQ137" s="74">
        <f t="shared" si="468"/>
        <v>0</v>
      </c>
      <c r="AR137" s="74">
        <f t="shared" si="468"/>
        <v>0</v>
      </c>
      <c r="AS137" s="74">
        <f t="shared" si="468"/>
        <v>0</v>
      </c>
      <c r="AT137" s="74">
        <f t="shared" si="468"/>
        <v>0</v>
      </c>
      <c r="AU137" s="74">
        <f t="shared" si="468"/>
        <v>0</v>
      </c>
      <c r="AV137" s="45">
        <f t="shared" ref="AV137:AV165" si="469">SUM(AW137:AZ137)</f>
        <v>24330.98</v>
      </c>
      <c r="AW137" s="45">
        <f t="shared" ref="AW137:AZ145" si="470">AW116-AW125</f>
        <v>13259.47</v>
      </c>
      <c r="AX137" s="45">
        <f t="shared" si="470"/>
        <v>1789</v>
      </c>
      <c r="AY137" s="45">
        <f t="shared" si="470"/>
        <v>0</v>
      </c>
      <c r="AZ137" s="45">
        <f t="shared" si="470"/>
        <v>9282.51</v>
      </c>
      <c r="BA137" s="45">
        <f t="shared" ref="BA137:BA165" si="471">SUM(BB137:BE137)</f>
        <v>20065.828999999998</v>
      </c>
      <c r="BB137" s="45">
        <f t="shared" ref="BB137:BB165" si="472">SUM(BF137:BH137)</f>
        <v>9005.8289999999997</v>
      </c>
      <c r="BC137" s="45">
        <f t="shared" ref="BC137:BC165" si="473">SUM(BI137:BK137)</f>
        <v>1769</v>
      </c>
      <c r="BD137" s="45">
        <f t="shared" ref="BD137:BD165" si="474">SUM(BL137:BN137)</f>
        <v>0</v>
      </c>
      <c r="BE137" s="45">
        <f t="shared" ref="BE137:BE165" si="475">SUM(BO137:BQ137)</f>
        <v>9291</v>
      </c>
      <c r="BF137" s="45">
        <f t="shared" ref="BF137:BQ145" si="476">BF116-BF125</f>
        <v>2975.2379999999998</v>
      </c>
      <c r="BG137" s="45">
        <f t="shared" si="476"/>
        <v>3371.9760000000001</v>
      </c>
      <c r="BH137" s="45">
        <f t="shared" si="476"/>
        <v>2658.6149999999998</v>
      </c>
      <c r="BI137" s="45">
        <f t="shared" si="476"/>
        <v>1769</v>
      </c>
      <c r="BJ137" s="45">
        <f t="shared" si="476"/>
        <v>0</v>
      </c>
      <c r="BK137" s="45">
        <f t="shared" si="476"/>
        <v>0</v>
      </c>
      <c r="BL137" s="45">
        <f t="shared" si="476"/>
        <v>0</v>
      </c>
      <c r="BM137" s="45">
        <f t="shared" si="476"/>
        <v>0</v>
      </c>
      <c r="BN137" s="45">
        <f t="shared" si="476"/>
        <v>0</v>
      </c>
      <c r="BO137" s="45">
        <f t="shared" si="476"/>
        <v>1866</v>
      </c>
      <c r="BP137" s="45">
        <f t="shared" si="476"/>
        <v>3444</v>
      </c>
      <c r="BQ137" s="45">
        <f t="shared" si="476"/>
        <v>3981</v>
      </c>
      <c r="BR137" s="45">
        <f t="shared" ref="BR137:BR165" si="477">SUM(BS137:BV137)</f>
        <v>24331</v>
      </c>
      <c r="BS137" s="45">
        <f t="shared" ref="BS137:BS165" si="478">SUM(BW137:BY137)</f>
        <v>13271</v>
      </c>
      <c r="BT137" s="45">
        <f t="shared" ref="BT137:BT165" si="479">SUM(BZ137:CB137)</f>
        <v>1769</v>
      </c>
      <c r="BU137" s="45">
        <f t="shared" ref="BU137:BU165" si="480">SUM(CC137:CE137)</f>
        <v>0</v>
      </c>
      <c r="BV137" s="45">
        <f t="shared" ref="BV137:BV165" si="481">SUM(CF137:CH137)</f>
        <v>9291</v>
      </c>
      <c r="BW137" s="45">
        <f t="shared" ref="BW137:CH145" si="482">BW116-BW125</f>
        <v>4972</v>
      </c>
      <c r="BX137" s="45">
        <f t="shared" si="482"/>
        <v>4608</v>
      </c>
      <c r="BY137" s="45">
        <f t="shared" si="482"/>
        <v>3691</v>
      </c>
      <c r="BZ137" s="45">
        <f t="shared" si="482"/>
        <v>1769</v>
      </c>
      <c r="CA137" s="45">
        <f t="shared" si="482"/>
        <v>0</v>
      </c>
      <c r="CB137" s="45">
        <f t="shared" si="482"/>
        <v>0</v>
      </c>
      <c r="CC137" s="45">
        <f t="shared" si="482"/>
        <v>0</v>
      </c>
      <c r="CD137" s="45">
        <f t="shared" si="482"/>
        <v>0</v>
      </c>
      <c r="CE137" s="45">
        <f t="shared" si="482"/>
        <v>0</v>
      </c>
      <c r="CF137" s="45">
        <f t="shared" si="482"/>
        <v>1866</v>
      </c>
      <c r="CG137" s="45">
        <f t="shared" si="482"/>
        <v>3444</v>
      </c>
      <c r="CH137" s="45">
        <f t="shared" si="482"/>
        <v>3981</v>
      </c>
      <c r="CI137" s="45">
        <f t="array" ref="CI137">BR137</f>
        <v>24331</v>
      </c>
      <c r="CJ137" s="45">
        <f t="array" ref="CJ137">CI137</f>
        <v>24331</v>
      </c>
      <c r="CK137" s="45">
        <f t="array" ref="CK137">CJ137</f>
        <v>24331</v>
      </c>
      <c r="CL137" s="45">
        <f t="array" ref="CL137">CK137</f>
        <v>24331</v>
      </c>
      <c r="CM137" s="74">
        <f t="shared" ref="CM137:CM165" si="483">SUM(CN137:CQ137)</f>
        <v>0</v>
      </c>
      <c r="CN137" s="74">
        <f t="shared" ref="CN137:CN165" si="484">SUM(CR137:CT137)</f>
        <v>0</v>
      </c>
      <c r="CO137" s="74">
        <f t="shared" ref="CO137:CO165" si="485">SUM(CU137:CW137)</f>
        <v>0</v>
      </c>
      <c r="CP137" s="74">
        <f t="shared" ref="CP137:CP165" si="486">SUM(CX137:CZ137)</f>
        <v>0</v>
      </c>
      <c r="CQ137" s="74">
        <f t="shared" ref="CQ137:CQ165" si="487">SUM(DA137:DC137)</f>
        <v>0</v>
      </c>
      <c r="CR137" s="74">
        <f t="shared" ref="CR137:DC145" si="488">CR116-CR125</f>
        <v>0</v>
      </c>
      <c r="CS137" s="74">
        <f t="shared" si="488"/>
        <v>0</v>
      </c>
      <c r="CT137" s="74">
        <f t="shared" si="488"/>
        <v>0</v>
      </c>
      <c r="CU137" s="74">
        <f t="shared" si="488"/>
        <v>0</v>
      </c>
      <c r="CV137" s="74">
        <f t="shared" si="488"/>
        <v>0</v>
      </c>
      <c r="CW137" s="74">
        <f t="shared" si="488"/>
        <v>0</v>
      </c>
      <c r="CX137" s="74">
        <f t="shared" si="488"/>
        <v>0</v>
      </c>
      <c r="CY137" s="74">
        <f t="shared" si="488"/>
        <v>0</v>
      </c>
      <c r="CZ137" s="74">
        <f t="shared" si="488"/>
        <v>0</v>
      </c>
      <c r="DA137" s="74">
        <f t="shared" si="488"/>
        <v>0</v>
      </c>
      <c r="DB137" s="74">
        <f t="shared" si="488"/>
        <v>0</v>
      </c>
      <c r="DC137" s="74">
        <f t="shared" si="488"/>
        <v>0</v>
      </c>
      <c r="DD137" s="75">
        <f t="shared" si="407"/>
        <v>0</v>
      </c>
      <c r="DE137" s="75">
        <f t="shared" si="408"/>
        <v>-24331</v>
      </c>
      <c r="DF137" s="74">
        <f t="array" ref="DF137">CM137</f>
        <v>0</v>
      </c>
      <c r="DG137" s="74">
        <f t="array" ref="DG137">DF137</f>
        <v>0</v>
      </c>
      <c r="DH137" s="74">
        <f t="array" ref="DH137">DG137</f>
        <v>0</v>
      </c>
      <c r="DI137" s="74">
        <f t="array" ref="DI137">DH137</f>
        <v>0</v>
      </c>
      <c r="DJ137" s="74"/>
      <c r="DK137" s="74"/>
      <c r="DL137" s="74"/>
      <c r="DM137" s="74"/>
      <c r="DN137" s="74"/>
      <c r="DO137" s="74"/>
      <c r="DP137" s="74"/>
      <c r="DR137" s="42"/>
    </row>
    <row r="138" spans="1:122" ht="15" customHeight="1" x14ac:dyDescent="0.25">
      <c r="A138" s="47"/>
      <c r="E138" s="1">
        <v>1</v>
      </c>
      <c r="G138" s="48" t="str">
        <f>G137&amp;".0.1"</f>
        <v>8.0.1</v>
      </c>
      <c r="H138" s="49" t="s">
        <v>159</v>
      </c>
      <c r="I138" s="49"/>
      <c r="J138" s="48" t="s">
        <v>155</v>
      </c>
      <c r="K138" s="50">
        <f t="shared" si="456"/>
        <v>0</v>
      </c>
      <c r="L138" s="50">
        <f t="shared" si="456"/>
        <v>0</v>
      </c>
      <c r="M138" s="50">
        <f t="shared" si="456"/>
        <v>0</v>
      </c>
      <c r="N138" s="50">
        <f t="shared" si="457"/>
        <v>22075.517</v>
      </c>
      <c r="O138" s="50">
        <f t="shared" si="458"/>
        <v>12535.127999999999</v>
      </c>
      <c r="P138" s="50">
        <f t="shared" si="459"/>
        <v>1714.345</v>
      </c>
      <c r="Q138" s="50">
        <f t="shared" si="460"/>
        <v>0</v>
      </c>
      <c r="R138" s="50">
        <f t="shared" si="461"/>
        <v>7826.0439999999999</v>
      </c>
      <c r="S138" s="50">
        <f t="shared" si="462"/>
        <v>5229.5129999999999</v>
      </c>
      <c r="T138" s="50">
        <f t="shared" si="462"/>
        <v>4071.232</v>
      </c>
      <c r="U138" s="50">
        <f t="shared" si="462"/>
        <v>3234.3829999999998</v>
      </c>
      <c r="V138" s="50">
        <f t="shared" si="462"/>
        <v>1714.345</v>
      </c>
      <c r="W138" s="50">
        <f t="shared" si="462"/>
        <v>0</v>
      </c>
      <c r="X138" s="50">
        <f t="shared" si="462"/>
        <v>0</v>
      </c>
      <c r="Y138" s="50">
        <f t="shared" si="462"/>
        <v>0</v>
      </c>
      <c r="Z138" s="50">
        <f t="shared" si="462"/>
        <v>0</v>
      </c>
      <c r="AA138" s="50">
        <f t="shared" si="462"/>
        <v>0</v>
      </c>
      <c r="AB138" s="50">
        <f t="shared" si="462"/>
        <v>1341.191</v>
      </c>
      <c r="AC138" s="50">
        <f t="shared" si="462"/>
        <v>2982.393</v>
      </c>
      <c r="AD138" s="50">
        <f t="shared" si="462"/>
        <v>3502.46</v>
      </c>
      <c r="AE138" s="97">
        <f t="shared" si="463"/>
        <v>0</v>
      </c>
      <c r="AF138" s="97">
        <f t="shared" si="464"/>
        <v>0</v>
      </c>
      <c r="AG138" s="97">
        <f t="shared" si="465"/>
        <v>0</v>
      </c>
      <c r="AH138" s="97">
        <f t="shared" si="466"/>
        <v>0</v>
      </c>
      <c r="AI138" s="97">
        <f t="shared" si="467"/>
        <v>0</v>
      </c>
      <c r="AJ138" s="97">
        <f t="shared" si="468"/>
        <v>0</v>
      </c>
      <c r="AK138" s="97">
        <f t="shared" si="468"/>
        <v>0</v>
      </c>
      <c r="AL138" s="97">
        <f t="shared" si="468"/>
        <v>0</v>
      </c>
      <c r="AM138" s="97">
        <f t="shared" si="468"/>
        <v>0</v>
      </c>
      <c r="AN138" s="97">
        <f t="shared" si="468"/>
        <v>0</v>
      </c>
      <c r="AO138" s="97">
        <f t="shared" si="468"/>
        <v>0</v>
      </c>
      <c r="AP138" s="97">
        <f t="shared" si="468"/>
        <v>0</v>
      </c>
      <c r="AQ138" s="97">
        <f t="shared" si="468"/>
        <v>0</v>
      </c>
      <c r="AR138" s="97">
        <f t="shared" si="468"/>
        <v>0</v>
      </c>
      <c r="AS138" s="97">
        <f t="shared" si="468"/>
        <v>0</v>
      </c>
      <c r="AT138" s="97">
        <f t="shared" si="468"/>
        <v>0</v>
      </c>
      <c r="AU138" s="97">
        <f t="shared" si="468"/>
        <v>0</v>
      </c>
      <c r="AV138" s="50">
        <f t="shared" si="469"/>
        <v>24330.98</v>
      </c>
      <c r="AW138" s="50">
        <f t="shared" si="470"/>
        <v>13259.47</v>
      </c>
      <c r="AX138" s="50">
        <f t="shared" si="470"/>
        <v>1789</v>
      </c>
      <c r="AY138" s="50">
        <f t="shared" si="470"/>
        <v>0</v>
      </c>
      <c r="AZ138" s="50">
        <f t="shared" si="470"/>
        <v>9282.51</v>
      </c>
      <c r="BA138" s="50">
        <f t="shared" si="471"/>
        <v>20065.828999999998</v>
      </c>
      <c r="BB138" s="50">
        <f t="shared" si="472"/>
        <v>9005.8289999999997</v>
      </c>
      <c r="BC138" s="50">
        <f t="shared" si="473"/>
        <v>1769</v>
      </c>
      <c r="BD138" s="50">
        <f t="shared" si="474"/>
        <v>0</v>
      </c>
      <c r="BE138" s="50">
        <f t="shared" si="475"/>
        <v>9291</v>
      </c>
      <c r="BF138" s="50">
        <f t="shared" si="476"/>
        <v>2975.2379999999998</v>
      </c>
      <c r="BG138" s="50">
        <f t="shared" si="476"/>
        <v>3371.9760000000001</v>
      </c>
      <c r="BH138" s="50">
        <f t="shared" si="476"/>
        <v>2658.6149999999998</v>
      </c>
      <c r="BI138" s="50">
        <f t="shared" si="476"/>
        <v>1769</v>
      </c>
      <c r="BJ138" s="50">
        <f t="shared" si="476"/>
        <v>0</v>
      </c>
      <c r="BK138" s="50">
        <f t="shared" si="476"/>
        <v>0</v>
      </c>
      <c r="BL138" s="50">
        <f t="shared" si="476"/>
        <v>0</v>
      </c>
      <c r="BM138" s="50">
        <f t="shared" si="476"/>
        <v>0</v>
      </c>
      <c r="BN138" s="50">
        <f t="shared" si="476"/>
        <v>0</v>
      </c>
      <c r="BO138" s="50">
        <f t="shared" si="476"/>
        <v>1866</v>
      </c>
      <c r="BP138" s="50">
        <f t="shared" si="476"/>
        <v>3444</v>
      </c>
      <c r="BQ138" s="50">
        <f t="shared" si="476"/>
        <v>3981</v>
      </c>
      <c r="BR138" s="50">
        <f t="shared" si="477"/>
        <v>24331</v>
      </c>
      <c r="BS138" s="50">
        <f t="shared" si="478"/>
        <v>13271</v>
      </c>
      <c r="BT138" s="50">
        <f t="shared" si="479"/>
        <v>1769</v>
      </c>
      <c r="BU138" s="50">
        <f t="shared" si="480"/>
        <v>0</v>
      </c>
      <c r="BV138" s="50">
        <f t="shared" si="481"/>
        <v>9291</v>
      </c>
      <c r="BW138" s="50">
        <f t="shared" si="482"/>
        <v>4972</v>
      </c>
      <c r="BX138" s="50">
        <f t="shared" si="482"/>
        <v>4608</v>
      </c>
      <c r="BY138" s="50">
        <f t="shared" si="482"/>
        <v>3691</v>
      </c>
      <c r="BZ138" s="50">
        <f t="shared" si="482"/>
        <v>1769</v>
      </c>
      <c r="CA138" s="50">
        <f t="shared" si="482"/>
        <v>0</v>
      </c>
      <c r="CB138" s="50">
        <f t="shared" si="482"/>
        <v>0</v>
      </c>
      <c r="CC138" s="50">
        <f t="shared" si="482"/>
        <v>0</v>
      </c>
      <c r="CD138" s="50">
        <f t="shared" si="482"/>
        <v>0</v>
      </c>
      <c r="CE138" s="50">
        <f t="shared" si="482"/>
        <v>0</v>
      </c>
      <c r="CF138" s="50">
        <f t="shared" si="482"/>
        <v>1866</v>
      </c>
      <c r="CG138" s="50">
        <f t="shared" si="482"/>
        <v>3444</v>
      </c>
      <c r="CH138" s="50">
        <f t="shared" si="482"/>
        <v>3981</v>
      </c>
      <c r="CI138" s="50">
        <f t="array" ref="CI138">BR138</f>
        <v>24331</v>
      </c>
      <c r="CJ138" s="50">
        <f t="array" ref="CJ138">CI138</f>
        <v>24331</v>
      </c>
      <c r="CK138" s="50">
        <f t="array" ref="CK138">CJ138</f>
        <v>24331</v>
      </c>
      <c r="CL138" s="50">
        <f t="array" ref="CL138">CK138</f>
        <v>24331</v>
      </c>
      <c r="CM138" s="97">
        <f t="shared" si="483"/>
        <v>0</v>
      </c>
      <c r="CN138" s="97">
        <f t="shared" si="484"/>
        <v>0</v>
      </c>
      <c r="CO138" s="97">
        <f t="shared" si="485"/>
        <v>0</v>
      </c>
      <c r="CP138" s="97">
        <f t="shared" si="486"/>
        <v>0</v>
      </c>
      <c r="CQ138" s="97">
        <f t="shared" si="487"/>
        <v>0</v>
      </c>
      <c r="CR138" s="97">
        <f t="shared" si="488"/>
        <v>0</v>
      </c>
      <c r="CS138" s="97">
        <f t="shared" si="488"/>
        <v>0</v>
      </c>
      <c r="CT138" s="97">
        <f t="shared" si="488"/>
        <v>0</v>
      </c>
      <c r="CU138" s="97">
        <f t="shared" si="488"/>
        <v>0</v>
      </c>
      <c r="CV138" s="97">
        <f t="shared" si="488"/>
        <v>0</v>
      </c>
      <c r="CW138" s="97">
        <f t="shared" si="488"/>
        <v>0</v>
      </c>
      <c r="CX138" s="97">
        <f t="shared" si="488"/>
        <v>0</v>
      </c>
      <c r="CY138" s="97">
        <f t="shared" si="488"/>
        <v>0</v>
      </c>
      <c r="CZ138" s="97">
        <f t="shared" si="488"/>
        <v>0</v>
      </c>
      <c r="DA138" s="97">
        <f t="shared" si="488"/>
        <v>0</v>
      </c>
      <c r="DB138" s="97">
        <f t="shared" si="488"/>
        <v>0</v>
      </c>
      <c r="DC138" s="97">
        <f t="shared" si="488"/>
        <v>0</v>
      </c>
      <c r="DD138" s="75">
        <f t="shared" si="407"/>
        <v>0</v>
      </c>
      <c r="DE138" s="75">
        <f t="shared" si="408"/>
        <v>-24331</v>
      </c>
      <c r="DF138" s="74">
        <f t="array" ref="DF138">CM138</f>
        <v>0</v>
      </c>
      <c r="DG138" s="74">
        <f t="array" ref="DG138">DF138</f>
        <v>0</v>
      </c>
      <c r="DH138" s="74">
        <f t="array" ref="DH138">DG138</f>
        <v>0</v>
      </c>
      <c r="DI138" s="74">
        <f t="array" ref="DI138">DH138</f>
        <v>0</v>
      </c>
      <c r="DJ138" s="74"/>
      <c r="DK138" s="74"/>
      <c r="DL138" s="74"/>
      <c r="DM138" s="74"/>
      <c r="DN138" s="74"/>
      <c r="DO138" s="74"/>
      <c r="DP138" s="74"/>
    </row>
    <row r="139" spans="1:122" ht="15" hidden="1" customHeight="1" x14ac:dyDescent="0.25">
      <c r="A139" s="47" t="b">
        <f t="shared" ref="A139" si="489">TYPE_TRANSFER_FLUID="вода и пар"</f>
        <v>0</v>
      </c>
      <c r="E139" s="1">
        <v>2</v>
      </c>
      <c r="G139" s="48" t="str">
        <f>G137&amp;".0.2"</f>
        <v>8.0.2</v>
      </c>
      <c r="H139" s="49" t="s">
        <v>160</v>
      </c>
      <c r="I139" s="49"/>
      <c r="J139" s="48" t="s">
        <v>155</v>
      </c>
      <c r="K139" s="50">
        <f t="shared" si="456"/>
        <v>0</v>
      </c>
      <c r="L139" s="50">
        <f t="shared" si="456"/>
        <v>0</v>
      </c>
      <c r="M139" s="50">
        <f t="shared" si="456"/>
        <v>0</v>
      </c>
      <c r="N139" s="50">
        <f t="shared" si="457"/>
        <v>0</v>
      </c>
      <c r="O139" s="50">
        <f t="shared" si="458"/>
        <v>0</v>
      </c>
      <c r="P139" s="50">
        <f t="shared" si="459"/>
        <v>0</v>
      </c>
      <c r="Q139" s="50">
        <f t="shared" si="460"/>
        <v>0</v>
      </c>
      <c r="R139" s="50">
        <f t="shared" si="461"/>
        <v>0</v>
      </c>
      <c r="S139" s="50">
        <f t="shared" si="462"/>
        <v>0</v>
      </c>
      <c r="T139" s="50">
        <f t="shared" si="462"/>
        <v>0</v>
      </c>
      <c r="U139" s="50">
        <f t="shared" si="462"/>
        <v>0</v>
      </c>
      <c r="V139" s="50">
        <f t="shared" si="462"/>
        <v>0</v>
      </c>
      <c r="W139" s="50">
        <f t="shared" si="462"/>
        <v>0</v>
      </c>
      <c r="X139" s="50">
        <f t="shared" si="462"/>
        <v>0</v>
      </c>
      <c r="Y139" s="50">
        <f t="shared" si="462"/>
        <v>0</v>
      </c>
      <c r="Z139" s="50">
        <f t="shared" si="462"/>
        <v>0</v>
      </c>
      <c r="AA139" s="50">
        <f t="shared" si="462"/>
        <v>0</v>
      </c>
      <c r="AB139" s="50">
        <f t="shared" si="462"/>
        <v>0</v>
      </c>
      <c r="AC139" s="50">
        <f t="shared" si="462"/>
        <v>0</v>
      </c>
      <c r="AD139" s="50">
        <f t="shared" si="462"/>
        <v>0</v>
      </c>
      <c r="AE139" s="51">
        <f t="shared" si="463"/>
        <v>0</v>
      </c>
      <c r="AF139" s="51">
        <f t="shared" si="464"/>
        <v>0</v>
      </c>
      <c r="AG139" s="51">
        <f t="shared" si="465"/>
        <v>0</v>
      </c>
      <c r="AH139" s="51">
        <f t="shared" si="466"/>
        <v>0</v>
      </c>
      <c r="AI139" s="51">
        <f t="shared" si="467"/>
        <v>0</v>
      </c>
      <c r="AJ139" s="51">
        <f t="shared" si="468"/>
        <v>0</v>
      </c>
      <c r="AK139" s="51">
        <f t="shared" si="468"/>
        <v>0</v>
      </c>
      <c r="AL139" s="51">
        <f t="shared" si="468"/>
        <v>0</v>
      </c>
      <c r="AM139" s="51">
        <f t="shared" si="468"/>
        <v>0</v>
      </c>
      <c r="AN139" s="51">
        <f t="shared" si="468"/>
        <v>0</v>
      </c>
      <c r="AO139" s="51">
        <f t="shared" si="468"/>
        <v>0</v>
      </c>
      <c r="AP139" s="51">
        <f t="shared" si="468"/>
        <v>0</v>
      </c>
      <c r="AQ139" s="51">
        <f t="shared" si="468"/>
        <v>0</v>
      </c>
      <c r="AR139" s="51">
        <f t="shared" si="468"/>
        <v>0</v>
      </c>
      <c r="AS139" s="51">
        <f t="shared" si="468"/>
        <v>0</v>
      </c>
      <c r="AT139" s="51">
        <f t="shared" si="468"/>
        <v>0</v>
      </c>
      <c r="AU139" s="51">
        <f t="shared" si="468"/>
        <v>0</v>
      </c>
      <c r="AV139" s="50">
        <f t="shared" si="469"/>
        <v>0</v>
      </c>
      <c r="AW139" s="50">
        <f t="shared" si="470"/>
        <v>0</v>
      </c>
      <c r="AX139" s="50">
        <f t="shared" si="470"/>
        <v>0</v>
      </c>
      <c r="AY139" s="50">
        <f t="shared" si="470"/>
        <v>0</v>
      </c>
      <c r="AZ139" s="50">
        <f t="shared" si="470"/>
        <v>0</v>
      </c>
      <c r="BA139" s="50">
        <f t="shared" si="471"/>
        <v>0</v>
      </c>
      <c r="BB139" s="50">
        <f t="shared" si="472"/>
        <v>0</v>
      </c>
      <c r="BC139" s="50">
        <f t="shared" si="473"/>
        <v>0</v>
      </c>
      <c r="BD139" s="50">
        <f t="shared" si="474"/>
        <v>0</v>
      </c>
      <c r="BE139" s="50">
        <f t="shared" si="475"/>
        <v>0</v>
      </c>
      <c r="BF139" s="50">
        <f t="shared" si="476"/>
        <v>0</v>
      </c>
      <c r="BG139" s="50">
        <f t="shared" si="476"/>
        <v>0</v>
      </c>
      <c r="BH139" s="50">
        <f t="shared" si="476"/>
        <v>0</v>
      </c>
      <c r="BI139" s="50">
        <f t="shared" si="476"/>
        <v>0</v>
      </c>
      <c r="BJ139" s="50">
        <f t="shared" si="476"/>
        <v>0</v>
      </c>
      <c r="BK139" s="50">
        <f t="shared" si="476"/>
        <v>0</v>
      </c>
      <c r="BL139" s="50">
        <f t="shared" si="476"/>
        <v>0</v>
      </c>
      <c r="BM139" s="50">
        <f t="shared" si="476"/>
        <v>0</v>
      </c>
      <c r="BN139" s="50">
        <f t="shared" si="476"/>
        <v>0</v>
      </c>
      <c r="BO139" s="50">
        <f t="shared" si="476"/>
        <v>0</v>
      </c>
      <c r="BP139" s="50">
        <f t="shared" si="476"/>
        <v>0</v>
      </c>
      <c r="BQ139" s="50">
        <f t="shared" si="476"/>
        <v>0</v>
      </c>
      <c r="BR139" s="50">
        <f t="shared" si="477"/>
        <v>0</v>
      </c>
      <c r="BS139" s="50">
        <f t="shared" si="478"/>
        <v>0</v>
      </c>
      <c r="BT139" s="50">
        <f t="shared" si="479"/>
        <v>0</v>
      </c>
      <c r="BU139" s="50">
        <f t="shared" si="480"/>
        <v>0</v>
      </c>
      <c r="BV139" s="50">
        <f t="shared" si="481"/>
        <v>0</v>
      </c>
      <c r="BW139" s="50">
        <f t="shared" si="482"/>
        <v>0</v>
      </c>
      <c r="BX139" s="50">
        <f t="shared" si="482"/>
        <v>0</v>
      </c>
      <c r="BY139" s="50">
        <f t="shared" si="482"/>
        <v>0</v>
      </c>
      <c r="BZ139" s="50">
        <f t="shared" si="482"/>
        <v>0</v>
      </c>
      <c r="CA139" s="50">
        <f t="shared" si="482"/>
        <v>0</v>
      </c>
      <c r="CB139" s="50">
        <f t="shared" si="482"/>
        <v>0</v>
      </c>
      <c r="CC139" s="50">
        <f t="shared" si="482"/>
        <v>0</v>
      </c>
      <c r="CD139" s="50">
        <f t="shared" si="482"/>
        <v>0</v>
      </c>
      <c r="CE139" s="50">
        <f t="shared" si="482"/>
        <v>0</v>
      </c>
      <c r="CF139" s="50">
        <f t="shared" si="482"/>
        <v>0</v>
      </c>
      <c r="CG139" s="50">
        <f t="shared" si="482"/>
        <v>0</v>
      </c>
      <c r="CH139" s="50">
        <f t="shared" si="482"/>
        <v>0</v>
      </c>
      <c r="CI139" s="50">
        <f t="array" ref="CI139">BR139</f>
        <v>0</v>
      </c>
      <c r="CJ139" s="50">
        <f t="array" ref="CJ139">CI139</f>
        <v>0</v>
      </c>
      <c r="CK139" s="50">
        <f t="array" ref="CK139">CJ139</f>
        <v>0</v>
      </c>
      <c r="CL139" s="50">
        <f t="array" ref="CL139">CK139</f>
        <v>0</v>
      </c>
      <c r="CM139" s="51">
        <f t="shared" si="483"/>
        <v>0</v>
      </c>
      <c r="CN139" s="51">
        <f t="shared" si="484"/>
        <v>0</v>
      </c>
      <c r="CO139" s="51">
        <f t="shared" si="485"/>
        <v>0</v>
      </c>
      <c r="CP139" s="51">
        <f t="shared" si="486"/>
        <v>0</v>
      </c>
      <c r="CQ139" s="51">
        <f t="shared" si="487"/>
        <v>0</v>
      </c>
      <c r="CR139" s="51">
        <f t="shared" si="488"/>
        <v>0</v>
      </c>
      <c r="CS139" s="51">
        <f t="shared" si="488"/>
        <v>0</v>
      </c>
      <c r="CT139" s="51">
        <f t="shared" si="488"/>
        <v>0</v>
      </c>
      <c r="CU139" s="51">
        <f t="shared" si="488"/>
        <v>0</v>
      </c>
      <c r="CV139" s="51">
        <f t="shared" si="488"/>
        <v>0</v>
      </c>
      <c r="CW139" s="51">
        <f t="shared" si="488"/>
        <v>0</v>
      </c>
      <c r="CX139" s="51">
        <f t="shared" si="488"/>
        <v>0</v>
      </c>
      <c r="CY139" s="51">
        <f t="shared" si="488"/>
        <v>0</v>
      </c>
      <c r="CZ139" s="51">
        <f t="shared" si="488"/>
        <v>0</v>
      </c>
      <c r="DA139" s="51">
        <f t="shared" si="488"/>
        <v>0</v>
      </c>
      <c r="DB139" s="51">
        <f t="shared" si="488"/>
        <v>0</v>
      </c>
      <c r="DC139" s="51">
        <f t="shared" si="488"/>
        <v>0</v>
      </c>
      <c r="DD139" s="46">
        <f t="shared" si="407"/>
        <v>0</v>
      </c>
      <c r="DE139" s="46">
        <f t="shared" si="408"/>
        <v>0</v>
      </c>
      <c r="DF139" s="41">
        <f t="array" ref="DF139">CM139</f>
        <v>0</v>
      </c>
      <c r="DG139" s="41">
        <f t="array" ref="DG139">DF139</f>
        <v>0</v>
      </c>
      <c r="DH139" s="41">
        <f t="array" ref="DH139">DG139</f>
        <v>0</v>
      </c>
      <c r="DI139" s="41">
        <f t="array" ref="DI139">DH139</f>
        <v>0</v>
      </c>
      <c r="DJ139" s="41"/>
      <c r="DK139" s="41"/>
      <c r="DL139" s="41"/>
      <c r="DM139" s="41"/>
      <c r="DN139" s="41"/>
      <c r="DO139" s="41"/>
      <c r="DP139" s="41"/>
    </row>
    <row r="140" spans="1:122" ht="15" hidden="1" customHeight="1" x14ac:dyDescent="0.25">
      <c r="A140" s="47" t="b">
        <f t="shared" ref="A140" si="490">TYPE_TRANSFER_FLUID="вода и пар"</f>
        <v>0</v>
      </c>
      <c r="E140" s="1">
        <v>3</v>
      </c>
      <c r="G140" s="48" t="str">
        <f>G139&amp;".1"</f>
        <v>8.0.2.1</v>
      </c>
      <c r="H140" s="52" t="s">
        <v>161</v>
      </c>
      <c r="I140" s="52"/>
      <c r="J140" s="48" t="s">
        <v>155</v>
      </c>
      <c r="K140" s="50">
        <f t="shared" si="456"/>
        <v>0</v>
      </c>
      <c r="L140" s="50">
        <f t="shared" si="456"/>
        <v>0</v>
      </c>
      <c r="M140" s="50">
        <f t="shared" si="456"/>
        <v>0</v>
      </c>
      <c r="N140" s="50">
        <f t="shared" si="457"/>
        <v>0</v>
      </c>
      <c r="O140" s="50">
        <f t="shared" si="458"/>
        <v>0</v>
      </c>
      <c r="P140" s="50">
        <f t="shared" si="459"/>
        <v>0</v>
      </c>
      <c r="Q140" s="50">
        <f t="shared" si="460"/>
        <v>0</v>
      </c>
      <c r="R140" s="50">
        <f t="shared" si="461"/>
        <v>0</v>
      </c>
      <c r="S140" s="50">
        <f t="shared" si="462"/>
        <v>0</v>
      </c>
      <c r="T140" s="50">
        <f t="shared" si="462"/>
        <v>0</v>
      </c>
      <c r="U140" s="50">
        <f t="shared" si="462"/>
        <v>0</v>
      </c>
      <c r="V140" s="50">
        <f t="shared" si="462"/>
        <v>0</v>
      </c>
      <c r="W140" s="50">
        <f t="shared" si="462"/>
        <v>0</v>
      </c>
      <c r="X140" s="50">
        <f t="shared" si="462"/>
        <v>0</v>
      </c>
      <c r="Y140" s="50">
        <f t="shared" si="462"/>
        <v>0</v>
      </c>
      <c r="Z140" s="50">
        <f t="shared" si="462"/>
        <v>0</v>
      </c>
      <c r="AA140" s="50">
        <f t="shared" si="462"/>
        <v>0</v>
      </c>
      <c r="AB140" s="50">
        <f t="shared" si="462"/>
        <v>0</v>
      </c>
      <c r="AC140" s="50">
        <f t="shared" si="462"/>
        <v>0</v>
      </c>
      <c r="AD140" s="50">
        <f t="shared" si="462"/>
        <v>0</v>
      </c>
      <c r="AE140" s="51">
        <f t="shared" si="463"/>
        <v>0</v>
      </c>
      <c r="AF140" s="51">
        <f t="shared" si="464"/>
        <v>0</v>
      </c>
      <c r="AG140" s="51">
        <f t="shared" si="465"/>
        <v>0</v>
      </c>
      <c r="AH140" s="51">
        <f t="shared" si="466"/>
        <v>0</v>
      </c>
      <c r="AI140" s="51">
        <f t="shared" si="467"/>
        <v>0</v>
      </c>
      <c r="AJ140" s="51">
        <f t="shared" si="468"/>
        <v>0</v>
      </c>
      <c r="AK140" s="51">
        <f t="shared" si="468"/>
        <v>0</v>
      </c>
      <c r="AL140" s="51">
        <f t="shared" si="468"/>
        <v>0</v>
      </c>
      <c r="AM140" s="51">
        <f t="shared" si="468"/>
        <v>0</v>
      </c>
      <c r="AN140" s="51">
        <f t="shared" si="468"/>
        <v>0</v>
      </c>
      <c r="AO140" s="51">
        <f t="shared" si="468"/>
        <v>0</v>
      </c>
      <c r="AP140" s="51">
        <f t="shared" si="468"/>
        <v>0</v>
      </c>
      <c r="AQ140" s="51">
        <f t="shared" si="468"/>
        <v>0</v>
      </c>
      <c r="AR140" s="51">
        <f t="shared" si="468"/>
        <v>0</v>
      </c>
      <c r="AS140" s="51">
        <f t="shared" si="468"/>
        <v>0</v>
      </c>
      <c r="AT140" s="51">
        <f t="shared" si="468"/>
        <v>0</v>
      </c>
      <c r="AU140" s="51">
        <f t="shared" si="468"/>
        <v>0</v>
      </c>
      <c r="AV140" s="50">
        <f t="shared" si="469"/>
        <v>0</v>
      </c>
      <c r="AW140" s="50">
        <f t="shared" si="470"/>
        <v>0</v>
      </c>
      <c r="AX140" s="50">
        <f t="shared" si="470"/>
        <v>0</v>
      </c>
      <c r="AY140" s="50">
        <f t="shared" si="470"/>
        <v>0</v>
      </c>
      <c r="AZ140" s="50">
        <f t="shared" si="470"/>
        <v>0</v>
      </c>
      <c r="BA140" s="50">
        <f t="shared" si="471"/>
        <v>0</v>
      </c>
      <c r="BB140" s="50">
        <f t="shared" si="472"/>
        <v>0</v>
      </c>
      <c r="BC140" s="50">
        <f t="shared" si="473"/>
        <v>0</v>
      </c>
      <c r="BD140" s="50">
        <f t="shared" si="474"/>
        <v>0</v>
      </c>
      <c r="BE140" s="50">
        <f t="shared" si="475"/>
        <v>0</v>
      </c>
      <c r="BF140" s="50">
        <f t="shared" si="476"/>
        <v>0</v>
      </c>
      <c r="BG140" s="50">
        <f t="shared" si="476"/>
        <v>0</v>
      </c>
      <c r="BH140" s="50">
        <f t="shared" si="476"/>
        <v>0</v>
      </c>
      <c r="BI140" s="50">
        <f t="shared" si="476"/>
        <v>0</v>
      </c>
      <c r="BJ140" s="50">
        <f t="shared" si="476"/>
        <v>0</v>
      </c>
      <c r="BK140" s="50">
        <f t="shared" si="476"/>
        <v>0</v>
      </c>
      <c r="BL140" s="50">
        <f t="shared" si="476"/>
        <v>0</v>
      </c>
      <c r="BM140" s="50">
        <f t="shared" si="476"/>
        <v>0</v>
      </c>
      <c r="BN140" s="50">
        <f t="shared" si="476"/>
        <v>0</v>
      </c>
      <c r="BO140" s="50">
        <f t="shared" si="476"/>
        <v>0</v>
      </c>
      <c r="BP140" s="50">
        <f t="shared" si="476"/>
        <v>0</v>
      </c>
      <c r="BQ140" s="50">
        <f t="shared" si="476"/>
        <v>0</v>
      </c>
      <c r="BR140" s="50">
        <f t="shared" si="477"/>
        <v>0</v>
      </c>
      <c r="BS140" s="50">
        <f t="shared" si="478"/>
        <v>0</v>
      </c>
      <c r="BT140" s="50">
        <f t="shared" si="479"/>
        <v>0</v>
      </c>
      <c r="BU140" s="50">
        <f t="shared" si="480"/>
        <v>0</v>
      </c>
      <c r="BV140" s="50">
        <f t="shared" si="481"/>
        <v>0</v>
      </c>
      <c r="BW140" s="50">
        <f t="shared" si="482"/>
        <v>0</v>
      </c>
      <c r="BX140" s="50">
        <f t="shared" si="482"/>
        <v>0</v>
      </c>
      <c r="BY140" s="50">
        <f t="shared" si="482"/>
        <v>0</v>
      </c>
      <c r="BZ140" s="50">
        <f t="shared" si="482"/>
        <v>0</v>
      </c>
      <c r="CA140" s="50">
        <f t="shared" si="482"/>
        <v>0</v>
      </c>
      <c r="CB140" s="50">
        <f t="shared" si="482"/>
        <v>0</v>
      </c>
      <c r="CC140" s="50">
        <f t="shared" si="482"/>
        <v>0</v>
      </c>
      <c r="CD140" s="50">
        <f t="shared" si="482"/>
        <v>0</v>
      </c>
      <c r="CE140" s="50">
        <f t="shared" si="482"/>
        <v>0</v>
      </c>
      <c r="CF140" s="50">
        <f t="shared" si="482"/>
        <v>0</v>
      </c>
      <c r="CG140" s="50">
        <f t="shared" si="482"/>
        <v>0</v>
      </c>
      <c r="CH140" s="50">
        <f t="shared" si="482"/>
        <v>0</v>
      </c>
      <c r="CI140" s="50">
        <f t="array" ref="CI140">BR140</f>
        <v>0</v>
      </c>
      <c r="CJ140" s="50">
        <f t="array" ref="CJ140">CI140</f>
        <v>0</v>
      </c>
      <c r="CK140" s="50">
        <f t="array" ref="CK140">CJ140</f>
        <v>0</v>
      </c>
      <c r="CL140" s="50">
        <f t="array" ref="CL140">CK140</f>
        <v>0</v>
      </c>
      <c r="CM140" s="51">
        <f t="shared" si="483"/>
        <v>0</v>
      </c>
      <c r="CN140" s="51">
        <f t="shared" si="484"/>
        <v>0</v>
      </c>
      <c r="CO140" s="51">
        <f t="shared" si="485"/>
        <v>0</v>
      </c>
      <c r="CP140" s="51">
        <f t="shared" si="486"/>
        <v>0</v>
      </c>
      <c r="CQ140" s="51">
        <f t="shared" si="487"/>
        <v>0</v>
      </c>
      <c r="CR140" s="51">
        <f t="shared" si="488"/>
        <v>0</v>
      </c>
      <c r="CS140" s="51">
        <f t="shared" si="488"/>
        <v>0</v>
      </c>
      <c r="CT140" s="51">
        <f t="shared" si="488"/>
        <v>0</v>
      </c>
      <c r="CU140" s="51">
        <f t="shared" si="488"/>
        <v>0</v>
      </c>
      <c r="CV140" s="51">
        <f t="shared" si="488"/>
        <v>0</v>
      </c>
      <c r="CW140" s="51">
        <f t="shared" si="488"/>
        <v>0</v>
      </c>
      <c r="CX140" s="51">
        <f t="shared" si="488"/>
        <v>0</v>
      </c>
      <c r="CY140" s="51">
        <f t="shared" si="488"/>
        <v>0</v>
      </c>
      <c r="CZ140" s="51">
        <f t="shared" si="488"/>
        <v>0</v>
      </c>
      <c r="DA140" s="51">
        <f t="shared" si="488"/>
        <v>0</v>
      </c>
      <c r="DB140" s="51">
        <f t="shared" si="488"/>
        <v>0</v>
      </c>
      <c r="DC140" s="51">
        <f t="shared" si="488"/>
        <v>0</v>
      </c>
      <c r="DD140" s="46">
        <f t="shared" si="407"/>
        <v>0</v>
      </c>
      <c r="DE140" s="46">
        <f t="shared" si="408"/>
        <v>0</v>
      </c>
      <c r="DF140" s="41">
        <f t="array" ref="DF140">CM140</f>
        <v>0</v>
      </c>
      <c r="DG140" s="41">
        <f t="array" ref="DG140">DF140</f>
        <v>0</v>
      </c>
      <c r="DH140" s="41">
        <f t="array" ref="DH140">DG140</f>
        <v>0</v>
      </c>
      <c r="DI140" s="41">
        <f t="array" ref="DI140">DH140</f>
        <v>0</v>
      </c>
      <c r="DJ140" s="41"/>
      <c r="DK140" s="41"/>
      <c r="DL140" s="41"/>
      <c r="DM140" s="41"/>
      <c r="DN140" s="41"/>
      <c r="DO140" s="41"/>
      <c r="DP140" s="41"/>
    </row>
    <row r="141" spans="1:122" ht="15" hidden="1" customHeight="1" x14ac:dyDescent="0.25">
      <c r="A141" s="47" t="b">
        <f t="shared" ref="A141" si="491">TYPE_TRANSFER_FLUID="вода и пар"</f>
        <v>0</v>
      </c>
      <c r="E141" s="1">
        <v>4</v>
      </c>
      <c r="G141" s="48" t="str">
        <f>G139&amp;".2"</f>
        <v>8.0.2.2</v>
      </c>
      <c r="H141" s="52" t="s">
        <v>162</v>
      </c>
      <c r="I141" s="52"/>
      <c r="J141" s="48" t="s">
        <v>155</v>
      </c>
      <c r="K141" s="50">
        <f t="shared" si="456"/>
        <v>0</v>
      </c>
      <c r="L141" s="50">
        <f t="shared" si="456"/>
        <v>0</v>
      </c>
      <c r="M141" s="50">
        <f t="shared" si="456"/>
        <v>0</v>
      </c>
      <c r="N141" s="50">
        <f t="shared" si="457"/>
        <v>0</v>
      </c>
      <c r="O141" s="50">
        <f t="shared" si="458"/>
        <v>0</v>
      </c>
      <c r="P141" s="50">
        <f t="shared" si="459"/>
        <v>0</v>
      </c>
      <c r="Q141" s="50">
        <f t="shared" si="460"/>
        <v>0</v>
      </c>
      <c r="R141" s="50">
        <f t="shared" si="461"/>
        <v>0</v>
      </c>
      <c r="S141" s="50">
        <f t="shared" si="462"/>
        <v>0</v>
      </c>
      <c r="T141" s="50">
        <f t="shared" si="462"/>
        <v>0</v>
      </c>
      <c r="U141" s="50">
        <f t="shared" si="462"/>
        <v>0</v>
      </c>
      <c r="V141" s="50">
        <f t="shared" si="462"/>
        <v>0</v>
      </c>
      <c r="W141" s="50">
        <f t="shared" si="462"/>
        <v>0</v>
      </c>
      <c r="X141" s="50">
        <f t="shared" si="462"/>
        <v>0</v>
      </c>
      <c r="Y141" s="50">
        <f t="shared" si="462"/>
        <v>0</v>
      </c>
      <c r="Z141" s="50">
        <f t="shared" si="462"/>
        <v>0</v>
      </c>
      <c r="AA141" s="50">
        <f t="shared" si="462"/>
        <v>0</v>
      </c>
      <c r="AB141" s="50">
        <f t="shared" si="462"/>
        <v>0</v>
      </c>
      <c r="AC141" s="50">
        <f t="shared" si="462"/>
        <v>0</v>
      </c>
      <c r="AD141" s="50">
        <f t="shared" si="462"/>
        <v>0</v>
      </c>
      <c r="AE141" s="51">
        <f t="shared" si="463"/>
        <v>0</v>
      </c>
      <c r="AF141" s="51">
        <f t="shared" si="464"/>
        <v>0</v>
      </c>
      <c r="AG141" s="51">
        <f t="shared" si="465"/>
        <v>0</v>
      </c>
      <c r="AH141" s="51">
        <f t="shared" si="466"/>
        <v>0</v>
      </c>
      <c r="AI141" s="51">
        <f t="shared" si="467"/>
        <v>0</v>
      </c>
      <c r="AJ141" s="51">
        <f t="shared" si="468"/>
        <v>0</v>
      </c>
      <c r="AK141" s="51">
        <f t="shared" si="468"/>
        <v>0</v>
      </c>
      <c r="AL141" s="51">
        <f t="shared" si="468"/>
        <v>0</v>
      </c>
      <c r="AM141" s="51">
        <f t="shared" si="468"/>
        <v>0</v>
      </c>
      <c r="AN141" s="51">
        <f t="shared" si="468"/>
        <v>0</v>
      </c>
      <c r="AO141" s="51">
        <f t="shared" si="468"/>
        <v>0</v>
      </c>
      <c r="AP141" s="51">
        <f t="shared" si="468"/>
        <v>0</v>
      </c>
      <c r="AQ141" s="51">
        <f t="shared" si="468"/>
        <v>0</v>
      </c>
      <c r="AR141" s="51">
        <f t="shared" si="468"/>
        <v>0</v>
      </c>
      <c r="AS141" s="51">
        <f t="shared" si="468"/>
        <v>0</v>
      </c>
      <c r="AT141" s="51">
        <f t="shared" si="468"/>
        <v>0</v>
      </c>
      <c r="AU141" s="51">
        <f t="shared" si="468"/>
        <v>0</v>
      </c>
      <c r="AV141" s="50">
        <f t="shared" si="469"/>
        <v>0</v>
      </c>
      <c r="AW141" s="50">
        <f t="shared" si="470"/>
        <v>0</v>
      </c>
      <c r="AX141" s="50">
        <f t="shared" si="470"/>
        <v>0</v>
      </c>
      <c r="AY141" s="50">
        <f t="shared" si="470"/>
        <v>0</v>
      </c>
      <c r="AZ141" s="50">
        <f t="shared" si="470"/>
        <v>0</v>
      </c>
      <c r="BA141" s="50">
        <f t="shared" si="471"/>
        <v>0</v>
      </c>
      <c r="BB141" s="50">
        <f t="shared" si="472"/>
        <v>0</v>
      </c>
      <c r="BC141" s="50">
        <f t="shared" si="473"/>
        <v>0</v>
      </c>
      <c r="BD141" s="50">
        <f t="shared" si="474"/>
        <v>0</v>
      </c>
      <c r="BE141" s="50">
        <f t="shared" si="475"/>
        <v>0</v>
      </c>
      <c r="BF141" s="50">
        <f t="shared" si="476"/>
        <v>0</v>
      </c>
      <c r="BG141" s="50">
        <f t="shared" si="476"/>
        <v>0</v>
      </c>
      <c r="BH141" s="50">
        <f t="shared" si="476"/>
        <v>0</v>
      </c>
      <c r="BI141" s="50">
        <f t="shared" si="476"/>
        <v>0</v>
      </c>
      <c r="BJ141" s="50">
        <f t="shared" si="476"/>
        <v>0</v>
      </c>
      <c r="BK141" s="50">
        <f t="shared" si="476"/>
        <v>0</v>
      </c>
      <c r="BL141" s="50">
        <f t="shared" si="476"/>
        <v>0</v>
      </c>
      <c r="BM141" s="50">
        <f t="shared" si="476"/>
        <v>0</v>
      </c>
      <c r="BN141" s="50">
        <f t="shared" si="476"/>
        <v>0</v>
      </c>
      <c r="BO141" s="50">
        <f t="shared" si="476"/>
        <v>0</v>
      </c>
      <c r="BP141" s="50">
        <f t="shared" si="476"/>
        <v>0</v>
      </c>
      <c r="BQ141" s="50">
        <f t="shared" si="476"/>
        <v>0</v>
      </c>
      <c r="BR141" s="50">
        <f t="shared" si="477"/>
        <v>0</v>
      </c>
      <c r="BS141" s="50">
        <f t="shared" si="478"/>
        <v>0</v>
      </c>
      <c r="BT141" s="50">
        <f t="shared" si="479"/>
        <v>0</v>
      </c>
      <c r="BU141" s="50">
        <f t="shared" si="480"/>
        <v>0</v>
      </c>
      <c r="BV141" s="50">
        <f t="shared" si="481"/>
        <v>0</v>
      </c>
      <c r="BW141" s="50">
        <f t="shared" si="482"/>
        <v>0</v>
      </c>
      <c r="BX141" s="50">
        <f t="shared" si="482"/>
        <v>0</v>
      </c>
      <c r="BY141" s="50">
        <f t="shared" si="482"/>
        <v>0</v>
      </c>
      <c r="BZ141" s="50">
        <f t="shared" si="482"/>
        <v>0</v>
      </c>
      <c r="CA141" s="50">
        <f t="shared" si="482"/>
        <v>0</v>
      </c>
      <c r="CB141" s="50">
        <f t="shared" si="482"/>
        <v>0</v>
      </c>
      <c r="CC141" s="50">
        <f t="shared" si="482"/>
        <v>0</v>
      </c>
      <c r="CD141" s="50">
        <f t="shared" si="482"/>
        <v>0</v>
      </c>
      <c r="CE141" s="50">
        <f t="shared" si="482"/>
        <v>0</v>
      </c>
      <c r="CF141" s="50">
        <f t="shared" si="482"/>
        <v>0</v>
      </c>
      <c r="CG141" s="50">
        <f t="shared" si="482"/>
        <v>0</v>
      </c>
      <c r="CH141" s="50">
        <f t="shared" si="482"/>
        <v>0</v>
      </c>
      <c r="CI141" s="50">
        <f t="array" ref="CI141">BR141</f>
        <v>0</v>
      </c>
      <c r="CJ141" s="50">
        <f t="array" ref="CJ141">CI141</f>
        <v>0</v>
      </c>
      <c r="CK141" s="50">
        <f t="array" ref="CK141">CJ141</f>
        <v>0</v>
      </c>
      <c r="CL141" s="50">
        <f t="array" ref="CL141">CK141</f>
        <v>0</v>
      </c>
      <c r="CM141" s="51">
        <f t="shared" si="483"/>
        <v>0</v>
      </c>
      <c r="CN141" s="51">
        <f t="shared" si="484"/>
        <v>0</v>
      </c>
      <c r="CO141" s="51">
        <f t="shared" si="485"/>
        <v>0</v>
      </c>
      <c r="CP141" s="51">
        <f t="shared" si="486"/>
        <v>0</v>
      </c>
      <c r="CQ141" s="51">
        <f t="shared" si="487"/>
        <v>0</v>
      </c>
      <c r="CR141" s="51">
        <f t="shared" si="488"/>
        <v>0</v>
      </c>
      <c r="CS141" s="51">
        <f t="shared" si="488"/>
        <v>0</v>
      </c>
      <c r="CT141" s="51">
        <f t="shared" si="488"/>
        <v>0</v>
      </c>
      <c r="CU141" s="51">
        <f t="shared" si="488"/>
        <v>0</v>
      </c>
      <c r="CV141" s="51">
        <f t="shared" si="488"/>
        <v>0</v>
      </c>
      <c r="CW141" s="51">
        <f t="shared" si="488"/>
        <v>0</v>
      </c>
      <c r="CX141" s="51">
        <f t="shared" si="488"/>
        <v>0</v>
      </c>
      <c r="CY141" s="51">
        <f t="shared" si="488"/>
        <v>0</v>
      </c>
      <c r="CZ141" s="51">
        <f t="shared" si="488"/>
        <v>0</v>
      </c>
      <c r="DA141" s="51">
        <f t="shared" si="488"/>
        <v>0</v>
      </c>
      <c r="DB141" s="51">
        <f t="shared" si="488"/>
        <v>0</v>
      </c>
      <c r="DC141" s="51">
        <f t="shared" si="488"/>
        <v>0</v>
      </c>
      <c r="DD141" s="46">
        <f t="shared" si="407"/>
        <v>0</v>
      </c>
      <c r="DE141" s="46">
        <f t="shared" si="408"/>
        <v>0</v>
      </c>
      <c r="DF141" s="41">
        <f t="array" ref="DF141">CM141</f>
        <v>0</v>
      </c>
      <c r="DG141" s="41">
        <f t="array" ref="DG141">DF141</f>
        <v>0</v>
      </c>
      <c r="DH141" s="41">
        <f t="array" ref="DH141">DG141</f>
        <v>0</v>
      </c>
      <c r="DI141" s="41">
        <f t="array" ref="DI141">DH141</f>
        <v>0</v>
      </c>
      <c r="DJ141" s="41"/>
      <c r="DK141" s="41"/>
      <c r="DL141" s="41"/>
      <c r="DM141" s="41"/>
      <c r="DN141" s="41"/>
      <c r="DO141" s="41"/>
      <c r="DP141" s="41"/>
    </row>
    <row r="142" spans="1:122" ht="15" hidden="1" customHeight="1" x14ac:dyDescent="0.25">
      <c r="A142" s="47" t="b">
        <f t="shared" ref="A142" si="492">TYPE_TRANSFER_FLUID="вода и пар"</f>
        <v>0</v>
      </c>
      <c r="E142" s="1">
        <v>5</v>
      </c>
      <c r="G142" s="48" t="str">
        <f>G141&amp;".1"</f>
        <v>8.0.2.2.1</v>
      </c>
      <c r="H142" s="53" t="s">
        <v>163</v>
      </c>
      <c r="I142" s="53"/>
      <c r="J142" s="48" t="s">
        <v>155</v>
      </c>
      <c r="K142" s="50">
        <f t="shared" si="456"/>
        <v>0</v>
      </c>
      <c r="L142" s="50">
        <f t="shared" si="456"/>
        <v>0</v>
      </c>
      <c r="M142" s="50">
        <f t="shared" si="456"/>
        <v>0</v>
      </c>
      <c r="N142" s="50">
        <f t="shared" si="457"/>
        <v>0</v>
      </c>
      <c r="O142" s="50">
        <f t="shared" si="458"/>
        <v>0</v>
      </c>
      <c r="P142" s="50">
        <f t="shared" si="459"/>
        <v>0</v>
      </c>
      <c r="Q142" s="50">
        <f t="shared" si="460"/>
        <v>0</v>
      </c>
      <c r="R142" s="50">
        <f t="shared" si="461"/>
        <v>0</v>
      </c>
      <c r="S142" s="50">
        <f t="shared" si="462"/>
        <v>0</v>
      </c>
      <c r="T142" s="50">
        <f t="shared" si="462"/>
        <v>0</v>
      </c>
      <c r="U142" s="50">
        <f t="shared" si="462"/>
        <v>0</v>
      </c>
      <c r="V142" s="50">
        <f t="shared" si="462"/>
        <v>0</v>
      </c>
      <c r="W142" s="50">
        <f t="shared" si="462"/>
        <v>0</v>
      </c>
      <c r="X142" s="50">
        <f t="shared" si="462"/>
        <v>0</v>
      </c>
      <c r="Y142" s="50">
        <f t="shared" si="462"/>
        <v>0</v>
      </c>
      <c r="Z142" s="50">
        <f t="shared" si="462"/>
        <v>0</v>
      </c>
      <c r="AA142" s="50">
        <f t="shared" si="462"/>
        <v>0</v>
      </c>
      <c r="AB142" s="50">
        <f t="shared" si="462"/>
        <v>0</v>
      </c>
      <c r="AC142" s="50">
        <f t="shared" si="462"/>
        <v>0</v>
      </c>
      <c r="AD142" s="50">
        <f t="shared" si="462"/>
        <v>0</v>
      </c>
      <c r="AE142" s="51">
        <f t="shared" si="463"/>
        <v>0</v>
      </c>
      <c r="AF142" s="51">
        <f t="shared" si="464"/>
        <v>0</v>
      </c>
      <c r="AG142" s="51">
        <f t="shared" si="465"/>
        <v>0</v>
      </c>
      <c r="AH142" s="51">
        <f t="shared" si="466"/>
        <v>0</v>
      </c>
      <c r="AI142" s="51">
        <f t="shared" si="467"/>
        <v>0</v>
      </c>
      <c r="AJ142" s="51">
        <f t="shared" si="468"/>
        <v>0</v>
      </c>
      <c r="AK142" s="51">
        <f t="shared" si="468"/>
        <v>0</v>
      </c>
      <c r="AL142" s="51">
        <f t="shared" si="468"/>
        <v>0</v>
      </c>
      <c r="AM142" s="51">
        <f t="shared" si="468"/>
        <v>0</v>
      </c>
      <c r="AN142" s="51">
        <f t="shared" si="468"/>
        <v>0</v>
      </c>
      <c r="AO142" s="51">
        <f t="shared" si="468"/>
        <v>0</v>
      </c>
      <c r="AP142" s="51">
        <f t="shared" si="468"/>
        <v>0</v>
      </c>
      <c r="AQ142" s="51">
        <f t="shared" si="468"/>
        <v>0</v>
      </c>
      <c r="AR142" s="51">
        <f t="shared" si="468"/>
        <v>0</v>
      </c>
      <c r="AS142" s="51">
        <f t="shared" si="468"/>
        <v>0</v>
      </c>
      <c r="AT142" s="51">
        <f t="shared" si="468"/>
        <v>0</v>
      </c>
      <c r="AU142" s="51">
        <f t="shared" si="468"/>
        <v>0</v>
      </c>
      <c r="AV142" s="50">
        <f t="shared" si="469"/>
        <v>0</v>
      </c>
      <c r="AW142" s="50">
        <f t="shared" si="470"/>
        <v>0</v>
      </c>
      <c r="AX142" s="50">
        <f t="shared" si="470"/>
        <v>0</v>
      </c>
      <c r="AY142" s="50">
        <f t="shared" si="470"/>
        <v>0</v>
      </c>
      <c r="AZ142" s="50">
        <f t="shared" si="470"/>
        <v>0</v>
      </c>
      <c r="BA142" s="50">
        <f t="shared" si="471"/>
        <v>0</v>
      </c>
      <c r="BB142" s="50">
        <f t="shared" si="472"/>
        <v>0</v>
      </c>
      <c r="BC142" s="50">
        <f t="shared" si="473"/>
        <v>0</v>
      </c>
      <c r="BD142" s="50">
        <f t="shared" si="474"/>
        <v>0</v>
      </c>
      <c r="BE142" s="50">
        <f t="shared" si="475"/>
        <v>0</v>
      </c>
      <c r="BF142" s="50">
        <f t="shared" si="476"/>
        <v>0</v>
      </c>
      <c r="BG142" s="50">
        <f t="shared" si="476"/>
        <v>0</v>
      </c>
      <c r="BH142" s="50">
        <f t="shared" si="476"/>
        <v>0</v>
      </c>
      <c r="BI142" s="50">
        <f t="shared" si="476"/>
        <v>0</v>
      </c>
      <c r="BJ142" s="50">
        <f t="shared" si="476"/>
        <v>0</v>
      </c>
      <c r="BK142" s="50">
        <f t="shared" si="476"/>
        <v>0</v>
      </c>
      <c r="BL142" s="50">
        <f t="shared" si="476"/>
        <v>0</v>
      </c>
      <c r="BM142" s="50">
        <f t="shared" si="476"/>
        <v>0</v>
      </c>
      <c r="BN142" s="50">
        <f t="shared" si="476"/>
        <v>0</v>
      </c>
      <c r="BO142" s="50">
        <f t="shared" si="476"/>
        <v>0</v>
      </c>
      <c r="BP142" s="50">
        <f t="shared" si="476"/>
        <v>0</v>
      </c>
      <c r="BQ142" s="50">
        <f t="shared" si="476"/>
        <v>0</v>
      </c>
      <c r="BR142" s="50">
        <f t="shared" si="477"/>
        <v>0</v>
      </c>
      <c r="BS142" s="50">
        <f t="shared" si="478"/>
        <v>0</v>
      </c>
      <c r="BT142" s="50">
        <f t="shared" si="479"/>
        <v>0</v>
      </c>
      <c r="BU142" s="50">
        <f t="shared" si="480"/>
        <v>0</v>
      </c>
      <c r="BV142" s="50">
        <f t="shared" si="481"/>
        <v>0</v>
      </c>
      <c r="BW142" s="50">
        <f t="shared" si="482"/>
        <v>0</v>
      </c>
      <c r="BX142" s="50">
        <f t="shared" si="482"/>
        <v>0</v>
      </c>
      <c r="BY142" s="50">
        <f t="shared" si="482"/>
        <v>0</v>
      </c>
      <c r="BZ142" s="50">
        <f t="shared" si="482"/>
        <v>0</v>
      </c>
      <c r="CA142" s="50">
        <f t="shared" si="482"/>
        <v>0</v>
      </c>
      <c r="CB142" s="50">
        <f t="shared" si="482"/>
        <v>0</v>
      </c>
      <c r="CC142" s="50">
        <f t="shared" si="482"/>
        <v>0</v>
      </c>
      <c r="CD142" s="50">
        <f t="shared" si="482"/>
        <v>0</v>
      </c>
      <c r="CE142" s="50">
        <f t="shared" si="482"/>
        <v>0</v>
      </c>
      <c r="CF142" s="50">
        <f t="shared" si="482"/>
        <v>0</v>
      </c>
      <c r="CG142" s="50">
        <f t="shared" si="482"/>
        <v>0</v>
      </c>
      <c r="CH142" s="50">
        <f t="shared" si="482"/>
        <v>0</v>
      </c>
      <c r="CI142" s="50">
        <f t="array" ref="CI142">BR142</f>
        <v>0</v>
      </c>
      <c r="CJ142" s="50">
        <f t="array" ref="CJ142">CI142</f>
        <v>0</v>
      </c>
      <c r="CK142" s="50">
        <f t="array" ref="CK142">CJ142</f>
        <v>0</v>
      </c>
      <c r="CL142" s="50">
        <f t="array" ref="CL142">CK142</f>
        <v>0</v>
      </c>
      <c r="CM142" s="51">
        <f t="shared" si="483"/>
        <v>0</v>
      </c>
      <c r="CN142" s="51">
        <f t="shared" si="484"/>
        <v>0</v>
      </c>
      <c r="CO142" s="51">
        <f t="shared" si="485"/>
        <v>0</v>
      </c>
      <c r="CP142" s="51">
        <f t="shared" si="486"/>
        <v>0</v>
      </c>
      <c r="CQ142" s="51">
        <f t="shared" si="487"/>
        <v>0</v>
      </c>
      <c r="CR142" s="51">
        <f t="shared" si="488"/>
        <v>0</v>
      </c>
      <c r="CS142" s="51">
        <f t="shared" si="488"/>
        <v>0</v>
      </c>
      <c r="CT142" s="51">
        <f t="shared" si="488"/>
        <v>0</v>
      </c>
      <c r="CU142" s="51">
        <f t="shared" si="488"/>
        <v>0</v>
      </c>
      <c r="CV142" s="51">
        <f t="shared" si="488"/>
        <v>0</v>
      </c>
      <c r="CW142" s="51">
        <f t="shared" si="488"/>
        <v>0</v>
      </c>
      <c r="CX142" s="51">
        <f t="shared" si="488"/>
        <v>0</v>
      </c>
      <c r="CY142" s="51">
        <f t="shared" si="488"/>
        <v>0</v>
      </c>
      <c r="CZ142" s="51">
        <f t="shared" si="488"/>
        <v>0</v>
      </c>
      <c r="DA142" s="51">
        <f t="shared" si="488"/>
        <v>0</v>
      </c>
      <c r="DB142" s="51">
        <f t="shared" si="488"/>
        <v>0</v>
      </c>
      <c r="DC142" s="51">
        <f t="shared" si="488"/>
        <v>0</v>
      </c>
      <c r="DD142" s="46">
        <f t="shared" si="407"/>
        <v>0</v>
      </c>
      <c r="DE142" s="46">
        <f t="shared" si="408"/>
        <v>0</v>
      </c>
      <c r="DF142" s="41">
        <f t="array" ref="DF142">CM142</f>
        <v>0</v>
      </c>
      <c r="DG142" s="41">
        <f t="array" ref="DG142">DF142</f>
        <v>0</v>
      </c>
      <c r="DH142" s="41">
        <f t="array" ref="DH142">DG142</f>
        <v>0</v>
      </c>
      <c r="DI142" s="41">
        <f t="array" ref="DI142">DH142</f>
        <v>0</v>
      </c>
      <c r="DJ142" s="41"/>
      <c r="DK142" s="41"/>
      <c r="DL142" s="41"/>
      <c r="DM142" s="41"/>
      <c r="DN142" s="41"/>
      <c r="DO142" s="41"/>
      <c r="DP142" s="41"/>
    </row>
    <row r="143" spans="1:122" ht="15" hidden="1" customHeight="1" x14ac:dyDescent="0.25">
      <c r="A143" s="47" t="b">
        <f t="shared" ref="A143" si="493">TYPE_TRANSFER_FLUID="вода и пар"</f>
        <v>0</v>
      </c>
      <c r="E143" s="1">
        <v>6</v>
      </c>
      <c r="G143" s="48" t="str">
        <f>G141&amp;".2"</f>
        <v>8.0.2.2.2</v>
      </c>
      <c r="H143" s="53" t="s">
        <v>165</v>
      </c>
      <c r="I143" s="53"/>
      <c r="J143" s="48" t="s">
        <v>155</v>
      </c>
      <c r="K143" s="50">
        <f t="shared" si="456"/>
        <v>0</v>
      </c>
      <c r="L143" s="50">
        <f t="shared" si="456"/>
        <v>0</v>
      </c>
      <c r="M143" s="50">
        <f t="shared" si="456"/>
        <v>0</v>
      </c>
      <c r="N143" s="50">
        <f t="shared" si="457"/>
        <v>0</v>
      </c>
      <c r="O143" s="50">
        <f t="shared" si="458"/>
        <v>0</v>
      </c>
      <c r="P143" s="50">
        <f t="shared" si="459"/>
        <v>0</v>
      </c>
      <c r="Q143" s="50">
        <f t="shared" si="460"/>
        <v>0</v>
      </c>
      <c r="R143" s="50">
        <f t="shared" si="461"/>
        <v>0</v>
      </c>
      <c r="S143" s="50">
        <f t="shared" si="462"/>
        <v>0</v>
      </c>
      <c r="T143" s="50">
        <f t="shared" si="462"/>
        <v>0</v>
      </c>
      <c r="U143" s="50">
        <f t="shared" si="462"/>
        <v>0</v>
      </c>
      <c r="V143" s="50">
        <f t="shared" si="462"/>
        <v>0</v>
      </c>
      <c r="W143" s="50">
        <f t="shared" si="462"/>
        <v>0</v>
      </c>
      <c r="X143" s="50">
        <f t="shared" si="462"/>
        <v>0</v>
      </c>
      <c r="Y143" s="50">
        <f t="shared" si="462"/>
        <v>0</v>
      </c>
      <c r="Z143" s="50">
        <f t="shared" si="462"/>
        <v>0</v>
      </c>
      <c r="AA143" s="50">
        <f t="shared" si="462"/>
        <v>0</v>
      </c>
      <c r="AB143" s="50">
        <f t="shared" si="462"/>
        <v>0</v>
      </c>
      <c r="AC143" s="50">
        <f t="shared" si="462"/>
        <v>0</v>
      </c>
      <c r="AD143" s="50">
        <f t="shared" si="462"/>
        <v>0</v>
      </c>
      <c r="AE143" s="51">
        <f t="shared" si="463"/>
        <v>0</v>
      </c>
      <c r="AF143" s="51">
        <f t="shared" si="464"/>
        <v>0</v>
      </c>
      <c r="AG143" s="51">
        <f t="shared" si="465"/>
        <v>0</v>
      </c>
      <c r="AH143" s="51">
        <f t="shared" si="466"/>
        <v>0</v>
      </c>
      <c r="AI143" s="51">
        <f t="shared" si="467"/>
        <v>0</v>
      </c>
      <c r="AJ143" s="51">
        <f t="shared" si="468"/>
        <v>0</v>
      </c>
      <c r="AK143" s="51">
        <f t="shared" si="468"/>
        <v>0</v>
      </c>
      <c r="AL143" s="51">
        <f t="shared" si="468"/>
        <v>0</v>
      </c>
      <c r="AM143" s="51">
        <f t="shared" si="468"/>
        <v>0</v>
      </c>
      <c r="AN143" s="51">
        <f t="shared" si="468"/>
        <v>0</v>
      </c>
      <c r="AO143" s="51">
        <f t="shared" si="468"/>
        <v>0</v>
      </c>
      <c r="AP143" s="51">
        <f t="shared" si="468"/>
        <v>0</v>
      </c>
      <c r="AQ143" s="51">
        <f t="shared" si="468"/>
        <v>0</v>
      </c>
      <c r="AR143" s="51">
        <f t="shared" si="468"/>
        <v>0</v>
      </c>
      <c r="AS143" s="51">
        <f t="shared" si="468"/>
        <v>0</v>
      </c>
      <c r="AT143" s="51">
        <f t="shared" si="468"/>
        <v>0</v>
      </c>
      <c r="AU143" s="51">
        <f t="shared" si="468"/>
        <v>0</v>
      </c>
      <c r="AV143" s="50">
        <f t="shared" si="469"/>
        <v>0</v>
      </c>
      <c r="AW143" s="50">
        <f t="shared" si="470"/>
        <v>0</v>
      </c>
      <c r="AX143" s="50">
        <f t="shared" si="470"/>
        <v>0</v>
      </c>
      <c r="AY143" s="50">
        <f t="shared" si="470"/>
        <v>0</v>
      </c>
      <c r="AZ143" s="50">
        <f t="shared" si="470"/>
        <v>0</v>
      </c>
      <c r="BA143" s="50">
        <f t="shared" si="471"/>
        <v>0</v>
      </c>
      <c r="BB143" s="50">
        <f t="shared" si="472"/>
        <v>0</v>
      </c>
      <c r="BC143" s="50">
        <f t="shared" si="473"/>
        <v>0</v>
      </c>
      <c r="BD143" s="50">
        <f t="shared" si="474"/>
        <v>0</v>
      </c>
      <c r="BE143" s="50">
        <f t="shared" si="475"/>
        <v>0</v>
      </c>
      <c r="BF143" s="50">
        <f t="shared" si="476"/>
        <v>0</v>
      </c>
      <c r="BG143" s="50">
        <f t="shared" si="476"/>
        <v>0</v>
      </c>
      <c r="BH143" s="50">
        <f t="shared" si="476"/>
        <v>0</v>
      </c>
      <c r="BI143" s="50">
        <f t="shared" si="476"/>
        <v>0</v>
      </c>
      <c r="BJ143" s="50">
        <f t="shared" si="476"/>
        <v>0</v>
      </c>
      <c r="BK143" s="50">
        <f t="shared" si="476"/>
        <v>0</v>
      </c>
      <c r="BL143" s="50">
        <f t="shared" si="476"/>
        <v>0</v>
      </c>
      <c r="BM143" s="50">
        <f t="shared" si="476"/>
        <v>0</v>
      </c>
      <c r="BN143" s="50">
        <f t="shared" si="476"/>
        <v>0</v>
      </c>
      <c r="BO143" s="50">
        <f t="shared" si="476"/>
        <v>0</v>
      </c>
      <c r="BP143" s="50">
        <f t="shared" si="476"/>
        <v>0</v>
      </c>
      <c r="BQ143" s="50">
        <f t="shared" si="476"/>
        <v>0</v>
      </c>
      <c r="BR143" s="50">
        <f t="shared" si="477"/>
        <v>0</v>
      </c>
      <c r="BS143" s="50">
        <f t="shared" si="478"/>
        <v>0</v>
      </c>
      <c r="BT143" s="50">
        <f t="shared" si="479"/>
        <v>0</v>
      </c>
      <c r="BU143" s="50">
        <f t="shared" si="480"/>
        <v>0</v>
      </c>
      <c r="BV143" s="50">
        <f t="shared" si="481"/>
        <v>0</v>
      </c>
      <c r="BW143" s="50">
        <f t="shared" si="482"/>
        <v>0</v>
      </c>
      <c r="BX143" s="50">
        <f t="shared" si="482"/>
        <v>0</v>
      </c>
      <c r="BY143" s="50">
        <f t="shared" si="482"/>
        <v>0</v>
      </c>
      <c r="BZ143" s="50">
        <f t="shared" si="482"/>
        <v>0</v>
      </c>
      <c r="CA143" s="50">
        <f t="shared" si="482"/>
        <v>0</v>
      </c>
      <c r="CB143" s="50">
        <f t="shared" si="482"/>
        <v>0</v>
      </c>
      <c r="CC143" s="50">
        <f t="shared" si="482"/>
        <v>0</v>
      </c>
      <c r="CD143" s="50">
        <f t="shared" si="482"/>
        <v>0</v>
      </c>
      <c r="CE143" s="50">
        <f t="shared" si="482"/>
        <v>0</v>
      </c>
      <c r="CF143" s="50">
        <f t="shared" si="482"/>
        <v>0</v>
      </c>
      <c r="CG143" s="50">
        <f t="shared" si="482"/>
        <v>0</v>
      </c>
      <c r="CH143" s="50">
        <f t="shared" si="482"/>
        <v>0</v>
      </c>
      <c r="CI143" s="50">
        <f t="array" ref="CI143">BR143</f>
        <v>0</v>
      </c>
      <c r="CJ143" s="50">
        <f t="array" ref="CJ143">CI143</f>
        <v>0</v>
      </c>
      <c r="CK143" s="50">
        <f t="array" ref="CK143">CJ143</f>
        <v>0</v>
      </c>
      <c r="CL143" s="50">
        <f t="array" ref="CL143">CK143</f>
        <v>0</v>
      </c>
      <c r="CM143" s="51">
        <f t="shared" si="483"/>
        <v>0</v>
      </c>
      <c r="CN143" s="51">
        <f t="shared" si="484"/>
        <v>0</v>
      </c>
      <c r="CO143" s="51">
        <f t="shared" si="485"/>
        <v>0</v>
      </c>
      <c r="CP143" s="51">
        <f t="shared" si="486"/>
        <v>0</v>
      </c>
      <c r="CQ143" s="51">
        <f t="shared" si="487"/>
        <v>0</v>
      </c>
      <c r="CR143" s="51">
        <f t="shared" si="488"/>
        <v>0</v>
      </c>
      <c r="CS143" s="51">
        <f t="shared" si="488"/>
        <v>0</v>
      </c>
      <c r="CT143" s="51">
        <f t="shared" si="488"/>
        <v>0</v>
      </c>
      <c r="CU143" s="51">
        <f t="shared" si="488"/>
        <v>0</v>
      </c>
      <c r="CV143" s="51">
        <f t="shared" si="488"/>
        <v>0</v>
      </c>
      <c r="CW143" s="51">
        <f t="shared" si="488"/>
        <v>0</v>
      </c>
      <c r="CX143" s="51">
        <f t="shared" si="488"/>
        <v>0</v>
      </c>
      <c r="CY143" s="51">
        <f t="shared" si="488"/>
        <v>0</v>
      </c>
      <c r="CZ143" s="51">
        <f t="shared" si="488"/>
        <v>0</v>
      </c>
      <c r="DA143" s="51">
        <f t="shared" si="488"/>
        <v>0</v>
      </c>
      <c r="DB143" s="51">
        <f t="shared" si="488"/>
        <v>0</v>
      </c>
      <c r="DC143" s="51">
        <f t="shared" si="488"/>
        <v>0</v>
      </c>
      <c r="DD143" s="46">
        <f t="shared" si="407"/>
        <v>0</v>
      </c>
      <c r="DE143" s="46">
        <f t="shared" si="408"/>
        <v>0</v>
      </c>
      <c r="DF143" s="41">
        <f t="array" ref="DF143">CM143</f>
        <v>0</v>
      </c>
      <c r="DG143" s="41">
        <f t="array" ref="DG143">DF143</f>
        <v>0</v>
      </c>
      <c r="DH143" s="41">
        <f t="array" ref="DH143">DG143</f>
        <v>0</v>
      </c>
      <c r="DI143" s="41">
        <f t="array" ref="DI143">DH143</f>
        <v>0</v>
      </c>
      <c r="DJ143" s="41"/>
      <c r="DK143" s="41"/>
      <c r="DL143" s="41"/>
      <c r="DM143" s="41"/>
      <c r="DN143" s="41"/>
      <c r="DO143" s="41"/>
      <c r="DP143" s="41"/>
    </row>
    <row r="144" spans="1:122" ht="15" hidden="1" customHeight="1" x14ac:dyDescent="0.25">
      <c r="A144" s="47" t="b">
        <f t="shared" ref="A144" si="494">TYPE_TRANSFER_FLUID="вода и пар"</f>
        <v>0</v>
      </c>
      <c r="E144" s="1">
        <v>7</v>
      </c>
      <c r="G144" s="48" t="str">
        <f>G141&amp;".3"</f>
        <v>8.0.2.2.3</v>
      </c>
      <c r="H144" s="53" t="s">
        <v>167</v>
      </c>
      <c r="I144" s="53"/>
      <c r="J144" s="48" t="s">
        <v>155</v>
      </c>
      <c r="K144" s="50">
        <f t="shared" si="456"/>
        <v>0</v>
      </c>
      <c r="L144" s="50">
        <f t="shared" si="456"/>
        <v>0</v>
      </c>
      <c r="M144" s="50">
        <f t="shared" si="456"/>
        <v>0</v>
      </c>
      <c r="N144" s="50">
        <f t="shared" si="457"/>
        <v>0</v>
      </c>
      <c r="O144" s="50">
        <f t="shared" si="458"/>
        <v>0</v>
      </c>
      <c r="P144" s="50">
        <f t="shared" si="459"/>
        <v>0</v>
      </c>
      <c r="Q144" s="50">
        <f t="shared" si="460"/>
        <v>0</v>
      </c>
      <c r="R144" s="50">
        <f t="shared" si="461"/>
        <v>0</v>
      </c>
      <c r="S144" s="50">
        <f t="shared" si="462"/>
        <v>0</v>
      </c>
      <c r="T144" s="50">
        <f t="shared" si="462"/>
        <v>0</v>
      </c>
      <c r="U144" s="50">
        <f t="shared" si="462"/>
        <v>0</v>
      </c>
      <c r="V144" s="50">
        <f t="shared" si="462"/>
        <v>0</v>
      </c>
      <c r="W144" s="50">
        <f t="shared" si="462"/>
        <v>0</v>
      </c>
      <c r="X144" s="50">
        <f t="shared" si="462"/>
        <v>0</v>
      </c>
      <c r="Y144" s="50">
        <f t="shared" si="462"/>
        <v>0</v>
      </c>
      <c r="Z144" s="50">
        <f t="shared" si="462"/>
        <v>0</v>
      </c>
      <c r="AA144" s="50">
        <f t="shared" si="462"/>
        <v>0</v>
      </c>
      <c r="AB144" s="50">
        <f t="shared" si="462"/>
        <v>0</v>
      </c>
      <c r="AC144" s="50">
        <f t="shared" si="462"/>
        <v>0</v>
      </c>
      <c r="AD144" s="50">
        <f t="shared" si="462"/>
        <v>0</v>
      </c>
      <c r="AE144" s="51">
        <f t="shared" si="463"/>
        <v>0</v>
      </c>
      <c r="AF144" s="51">
        <f t="shared" si="464"/>
        <v>0</v>
      </c>
      <c r="AG144" s="51">
        <f t="shared" si="465"/>
        <v>0</v>
      </c>
      <c r="AH144" s="51">
        <f t="shared" si="466"/>
        <v>0</v>
      </c>
      <c r="AI144" s="51">
        <f t="shared" si="467"/>
        <v>0</v>
      </c>
      <c r="AJ144" s="51">
        <f t="shared" si="468"/>
        <v>0</v>
      </c>
      <c r="AK144" s="51">
        <f t="shared" si="468"/>
        <v>0</v>
      </c>
      <c r="AL144" s="51">
        <f t="shared" si="468"/>
        <v>0</v>
      </c>
      <c r="AM144" s="51">
        <f t="shared" si="468"/>
        <v>0</v>
      </c>
      <c r="AN144" s="51">
        <f t="shared" si="468"/>
        <v>0</v>
      </c>
      <c r="AO144" s="51">
        <f t="shared" si="468"/>
        <v>0</v>
      </c>
      <c r="AP144" s="51">
        <f t="shared" si="468"/>
        <v>0</v>
      </c>
      <c r="AQ144" s="51">
        <f t="shared" si="468"/>
        <v>0</v>
      </c>
      <c r="AR144" s="51">
        <f t="shared" si="468"/>
        <v>0</v>
      </c>
      <c r="AS144" s="51">
        <f t="shared" si="468"/>
        <v>0</v>
      </c>
      <c r="AT144" s="51">
        <f t="shared" si="468"/>
        <v>0</v>
      </c>
      <c r="AU144" s="51">
        <f t="shared" si="468"/>
        <v>0</v>
      </c>
      <c r="AV144" s="50">
        <f t="shared" si="469"/>
        <v>0</v>
      </c>
      <c r="AW144" s="50">
        <f t="shared" si="470"/>
        <v>0</v>
      </c>
      <c r="AX144" s="50">
        <f t="shared" si="470"/>
        <v>0</v>
      </c>
      <c r="AY144" s="50">
        <f t="shared" si="470"/>
        <v>0</v>
      </c>
      <c r="AZ144" s="50">
        <f t="shared" si="470"/>
        <v>0</v>
      </c>
      <c r="BA144" s="50">
        <f t="shared" si="471"/>
        <v>0</v>
      </c>
      <c r="BB144" s="50">
        <f t="shared" si="472"/>
        <v>0</v>
      </c>
      <c r="BC144" s="50">
        <f t="shared" si="473"/>
        <v>0</v>
      </c>
      <c r="BD144" s="50">
        <f t="shared" si="474"/>
        <v>0</v>
      </c>
      <c r="BE144" s="50">
        <f t="shared" si="475"/>
        <v>0</v>
      </c>
      <c r="BF144" s="50">
        <f t="shared" si="476"/>
        <v>0</v>
      </c>
      <c r="BG144" s="50">
        <f t="shared" si="476"/>
        <v>0</v>
      </c>
      <c r="BH144" s="50">
        <f t="shared" si="476"/>
        <v>0</v>
      </c>
      <c r="BI144" s="50">
        <f t="shared" si="476"/>
        <v>0</v>
      </c>
      <c r="BJ144" s="50">
        <f t="shared" si="476"/>
        <v>0</v>
      </c>
      <c r="BK144" s="50">
        <f t="shared" si="476"/>
        <v>0</v>
      </c>
      <c r="BL144" s="50">
        <f t="shared" si="476"/>
        <v>0</v>
      </c>
      <c r="BM144" s="50">
        <f t="shared" si="476"/>
        <v>0</v>
      </c>
      <c r="BN144" s="50">
        <f t="shared" si="476"/>
        <v>0</v>
      </c>
      <c r="BO144" s="50">
        <f t="shared" si="476"/>
        <v>0</v>
      </c>
      <c r="BP144" s="50">
        <f t="shared" si="476"/>
        <v>0</v>
      </c>
      <c r="BQ144" s="50">
        <f t="shared" si="476"/>
        <v>0</v>
      </c>
      <c r="BR144" s="50">
        <f t="shared" si="477"/>
        <v>0</v>
      </c>
      <c r="BS144" s="50">
        <f t="shared" si="478"/>
        <v>0</v>
      </c>
      <c r="BT144" s="50">
        <f t="shared" si="479"/>
        <v>0</v>
      </c>
      <c r="BU144" s="50">
        <f t="shared" si="480"/>
        <v>0</v>
      </c>
      <c r="BV144" s="50">
        <f t="shared" si="481"/>
        <v>0</v>
      </c>
      <c r="BW144" s="50">
        <f t="shared" si="482"/>
        <v>0</v>
      </c>
      <c r="BX144" s="50">
        <f t="shared" si="482"/>
        <v>0</v>
      </c>
      <c r="BY144" s="50">
        <f t="shared" si="482"/>
        <v>0</v>
      </c>
      <c r="BZ144" s="50">
        <f t="shared" si="482"/>
        <v>0</v>
      </c>
      <c r="CA144" s="50">
        <f t="shared" si="482"/>
        <v>0</v>
      </c>
      <c r="CB144" s="50">
        <f t="shared" si="482"/>
        <v>0</v>
      </c>
      <c r="CC144" s="50">
        <f t="shared" si="482"/>
        <v>0</v>
      </c>
      <c r="CD144" s="50">
        <f t="shared" si="482"/>
        <v>0</v>
      </c>
      <c r="CE144" s="50">
        <f t="shared" si="482"/>
        <v>0</v>
      </c>
      <c r="CF144" s="50">
        <f t="shared" si="482"/>
        <v>0</v>
      </c>
      <c r="CG144" s="50">
        <f t="shared" si="482"/>
        <v>0</v>
      </c>
      <c r="CH144" s="50">
        <f t="shared" si="482"/>
        <v>0</v>
      </c>
      <c r="CI144" s="50">
        <f t="array" ref="CI144">BR144</f>
        <v>0</v>
      </c>
      <c r="CJ144" s="50">
        <f t="array" ref="CJ144">CI144</f>
        <v>0</v>
      </c>
      <c r="CK144" s="50">
        <f t="array" ref="CK144">CJ144</f>
        <v>0</v>
      </c>
      <c r="CL144" s="50">
        <f t="array" ref="CL144">CK144</f>
        <v>0</v>
      </c>
      <c r="CM144" s="51">
        <f t="shared" si="483"/>
        <v>0</v>
      </c>
      <c r="CN144" s="51">
        <f t="shared" si="484"/>
        <v>0</v>
      </c>
      <c r="CO144" s="51">
        <f t="shared" si="485"/>
        <v>0</v>
      </c>
      <c r="CP144" s="51">
        <f t="shared" si="486"/>
        <v>0</v>
      </c>
      <c r="CQ144" s="51">
        <f t="shared" si="487"/>
        <v>0</v>
      </c>
      <c r="CR144" s="51">
        <f t="shared" si="488"/>
        <v>0</v>
      </c>
      <c r="CS144" s="51">
        <f t="shared" si="488"/>
        <v>0</v>
      </c>
      <c r="CT144" s="51">
        <f t="shared" si="488"/>
        <v>0</v>
      </c>
      <c r="CU144" s="51">
        <f t="shared" si="488"/>
        <v>0</v>
      </c>
      <c r="CV144" s="51">
        <f t="shared" si="488"/>
        <v>0</v>
      </c>
      <c r="CW144" s="51">
        <f t="shared" si="488"/>
        <v>0</v>
      </c>
      <c r="CX144" s="51">
        <f t="shared" si="488"/>
        <v>0</v>
      </c>
      <c r="CY144" s="51">
        <f t="shared" si="488"/>
        <v>0</v>
      </c>
      <c r="CZ144" s="51">
        <f t="shared" si="488"/>
        <v>0</v>
      </c>
      <c r="DA144" s="51">
        <f t="shared" si="488"/>
        <v>0</v>
      </c>
      <c r="DB144" s="51">
        <f t="shared" si="488"/>
        <v>0</v>
      </c>
      <c r="DC144" s="51">
        <f t="shared" si="488"/>
        <v>0</v>
      </c>
      <c r="DD144" s="46">
        <f t="shared" si="407"/>
        <v>0</v>
      </c>
      <c r="DE144" s="46">
        <f t="shared" si="408"/>
        <v>0</v>
      </c>
      <c r="DF144" s="41">
        <f t="array" ref="DF144">CM144</f>
        <v>0</v>
      </c>
      <c r="DG144" s="41">
        <f t="array" ref="DG144">DF144</f>
        <v>0</v>
      </c>
      <c r="DH144" s="41">
        <f t="array" ref="DH144">DG144</f>
        <v>0</v>
      </c>
      <c r="DI144" s="41">
        <f t="array" ref="DI144">DH144</f>
        <v>0</v>
      </c>
      <c r="DJ144" s="41"/>
      <c r="DK144" s="41"/>
      <c r="DL144" s="41"/>
      <c r="DM144" s="41"/>
      <c r="DN144" s="41"/>
      <c r="DO144" s="41"/>
      <c r="DP144" s="41"/>
    </row>
    <row r="145" spans="1:122" ht="15" hidden="1" customHeight="1" x14ac:dyDescent="0.25">
      <c r="A145" s="47" t="b">
        <f t="shared" ref="A145" si="495">TYPE_TRANSFER_FLUID="вода и пар"</f>
        <v>0</v>
      </c>
      <c r="E145" s="1">
        <v>8</v>
      </c>
      <c r="G145" s="48" t="str">
        <f>G141&amp;".4"</f>
        <v>8.0.2.2.4</v>
      </c>
      <c r="H145" s="53" t="s">
        <v>169</v>
      </c>
      <c r="I145" s="53"/>
      <c r="J145" s="48" t="s">
        <v>155</v>
      </c>
      <c r="K145" s="50">
        <f t="shared" si="456"/>
        <v>0</v>
      </c>
      <c r="L145" s="50">
        <f t="shared" si="456"/>
        <v>0</v>
      </c>
      <c r="M145" s="50">
        <f t="shared" si="456"/>
        <v>0</v>
      </c>
      <c r="N145" s="50">
        <f t="shared" si="457"/>
        <v>0</v>
      </c>
      <c r="O145" s="50">
        <f t="shared" si="458"/>
        <v>0</v>
      </c>
      <c r="P145" s="50">
        <f t="shared" si="459"/>
        <v>0</v>
      </c>
      <c r="Q145" s="50">
        <f t="shared" si="460"/>
        <v>0</v>
      </c>
      <c r="R145" s="50">
        <f t="shared" si="461"/>
        <v>0</v>
      </c>
      <c r="S145" s="50">
        <f t="shared" si="462"/>
        <v>0</v>
      </c>
      <c r="T145" s="50">
        <f t="shared" si="462"/>
        <v>0</v>
      </c>
      <c r="U145" s="50">
        <f t="shared" si="462"/>
        <v>0</v>
      </c>
      <c r="V145" s="50">
        <f t="shared" si="462"/>
        <v>0</v>
      </c>
      <c r="W145" s="50">
        <f t="shared" si="462"/>
        <v>0</v>
      </c>
      <c r="X145" s="50">
        <f t="shared" si="462"/>
        <v>0</v>
      </c>
      <c r="Y145" s="50">
        <f t="shared" si="462"/>
        <v>0</v>
      </c>
      <c r="Z145" s="50">
        <f t="shared" si="462"/>
        <v>0</v>
      </c>
      <c r="AA145" s="50">
        <f t="shared" si="462"/>
        <v>0</v>
      </c>
      <c r="AB145" s="50">
        <f t="shared" si="462"/>
        <v>0</v>
      </c>
      <c r="AC145" s="50">
        <f t="shared" si="462"/>
        <v>0</v>
      </c>
      <c r="AD145" s="50">
        <f t="shared" si="462"/>
        <v>0</v>
      </c>
      <c r="AE145" s="51">
        <f t="shared" si="463"/>
        <v>0</v>
      </c>
      <c r="AF145" s="51">
        <f t="shared" si="464"/>
        <v>0</v>
      </c>
      <c r="AG145" s="51">
        <f t="shared" si="465"/>
        <v>0</v>
      </c>
      <c r="AH145" s="51">
        <f t="shared" si="466"/>
        <v>0</v>
      </c>
      <c r="AI145" s="51">
        <f t="shared" si="467"/>
        <v>0</v>
      </c>
      <c r="AJ145" s="51">
        <f t="shared" si="468"/>
        <v>0</v>
      </c>
      <c r="AK145" s="51">
        <f t="shared" si="468"/>
        <v>0</v>
      </c>
      <c r="AL145" s="51">
        <f t="shared" si="468"/>
        <v>0</v>
      </c>
      <c r="AM145" s="51">
        <f t="shared" si="468"/>
        <v>0</v>
      </c>
      <c r="AN145" s="51">
        <f t="shared" si="468"/>
        <v>0</v>
      </c>
      <c r="AO145" s="51">
        <f t="shared" si="468"/>
        <v>0</v>
      </c>
      <c r="AP145" s="51">
        <f t="shared" si="468"/>
        <v>0</v>
      </c>
      <c r="AQ145" s="51">
        <f t="shared" si="468"/>
        <v>0</v>
      </c>
      <c r="AR145" s="51">
        <f t="shared" si="468"/>
        <v>0</v>
      </c>
      <c r="AS145" s="51">
        <f t="shared" si="468"/>
        <v>0</v>
      </c>
      <c r="AT145" s="51">
        <f t="shared" si="468"/>
        <v>0</v>
      </c>
      <c r="AU145" s="51">
        <f t="shared" si="468"/>
        <v>0</v>
      </c>
      <c r="AV145" s="50">
        <f t="shared" si="469"/>
        <v>0</v>
      </c>
      <c r="AW145" s="50">
        <f t="shared" si="470"/>
        <v>0</v>
      </c>
      <c r="AX145" s="50">
        <f t="shared" si="470"/>
        <v>0</v>
      </c>
      <c r="AY145" s="50">
        <f t="shared" si="470"/>
        <v>0</v>
      </c>
      <c r="AZ145" s="50">
        <f t="shared" si="470"/>
        <v>0</v>
      </c>
      <c r="BA145" s="50">
        <f t="shared" si="471"/>
        <v>0</v>
      </c>
      <c r="BB145" s="50">
        <f t="shared" si="472"/>
        <v>0</v>
      </c>
      <c r="BC145" s="50">
        <f t="shared" si="473"/>
        <v>0</v>
      </c>
      <c r="BD145" s="50">
        <f t="shared" si="474"/>
        <v>0</v>
      </c>
      <c r="BE145" s="50">
        <f t="shared" si="475"/>
        <v>0</v>
      </c>
      <c r="BF145" s="50">
        <f t="shared" si="476"/>
        <v>0</v>
      </c>
      <c r="BG145" s="50">
        <f t="shared" si="476"/>
        <v>0</v>
      </c>
      <c r="BH145" s="50">
        <f t="shared" si="476"/>
        <v>0</v>
      </c>
      <c r="BI145" s="50">
        <f t="shared" si="476"/>
        <v>0</v>
      </c>
      <c r="BJ145" s="50">
        <f t="shared" si="476"/>
        <v>0</v>
      </c>
      <c r="BK145" s="50">
        <f t="shared" si="476"/>
        <v>0</v>
      </c>
      <c r="BL145" s="50">
        <f t="shared" si="476"/>
        <v>0</v>
      </c>
      <c r="BM145" s="50">
        <f t="shared" si="476"/>
        <v>0</v>
      </c>
      <c r="BN145" s="50">
        <f t="shared" si="476"/>
        <v>0</v>
      </c>
      <c r="BO145" s="50">
        <f t="shared" si="476"/>
        <v>0</v>
      </c>
      <c r="BP145" s="50">
        <f t="shared" si="476"/>
        <v>0</v>
      </c>
      <c r="BQ145" s="50">
        <f t="shared" si="476"/>
        <v>0</v>
      </c>
      <c r="BR145" s="50">
        <f t="shared" si="477"/>
        <v>0</v>
      </c>
      <c r="BS145" s="50">
        <f t="shared" si="478"/>
        <v>0</v>
      </c>
      <c r="BT145" s="50">
        <f t="shared" si="479"/>
        <v>0</v>
      </c>
      <c r="BU145" s="50">
        <f t="shared" si="480"/>
        <v>0</v>
      </c>
      <c r="BV145" s="50">
        <f t="shared" si="481"/>
        <v>0</v>
      </c>
      <c r="BW145" s="50">
        <f t="shared" si="482"/>
        <v>0</v>
      </c>
      <c r="BX145" s="50">
        <f t="shared" si="482"/>
        <v>0</v>
      </c>
      <c r="BY145" s="50">
        <f t="shared" si="482"/>
        <v>0</v>
      </c>
      <c r="BZ145" s="50">
        <f t="shared" si="482"/>
        <v>0</v>
      </c>
      <c r="CA145" s="50">
        <f t="shared" si="482"/>
        <v>0</v>
      </c>
      <c r="CB145" s="50">
        <f t="shared" si="482"/>
        <v>0</v>
      </c>
      <c r="CC145" s="50">
        <f t="shared" si="482"/>
        <v>0</v>
      </c>
      <c r="CD145" s="50">
        <f t="shared" si="482"/>
        <v>0</v>
      </c>
      <c r="CE145" s="50">
        <f t="shared" si="482"/>
        <v>0</v>
      </c>
      <c r="CF145" s="50">
        <f t="shared" si="482"/>
        <v>0</v>
      </c>
      <c r="CG145" s="50">
        <f t="shared" si="482"/>
        <v>0</v>
      </c>
      <c r="CH145" s="50">
        <f t="shared" si="482"/>
        <v>0</v>
      </c>
      <c r="CI145" s="50">
        <f t="array" ref="CI145">BR145</f>
        <v>0</v>
      </c>
      <c r="CJ145" s="50">
        <f t="array" ref="CJ145">CI145</f>
        <v>0</v>
      </c>
      <c r="CK145" s="50">
        <f t="array" ref="CK145">CJ145</f>
        <v>0</v>
      </c>
      <c r="CL145" s="50">
        <f t="array" ref="CL145">CK145</f>
        <v>0</v>
      </c>
      <c r="CM145" s="51">
        <f t="shared" si="483"/>
        <v>0</v>
      </c>
      <c r="CN145" s="51">
        <f t="shared" si="484"/>
        <v>0</v>
      </c>
      <c r="CO145" s="51">
        <f t="shared" si="485"/>
        <v>0</v>
      </c>
      <c r="CP145" s="51">
        <f t="shared" si="486"/>
        <v>0</v>
      </c>
      <c r="CQ145" s="51">
        <f t="shared" si="487"/>
        <v>0</v>
      </c>
      <c r="CR145" s="51">
        <f t="shared" si="488"/>
        <v>0</v>
      </c>
      <c r="CS145" s="51">
        <f t="shared" si="488"/>
        <v>0</v>
      </c>
      <c r="CT145" s="51">
        <f t="shared" si="488"/>
        <v>0</v>
      </c>
      <c r="CU145" s="51">
        <f t="shared" si="488"/>
        <v>0</v>
      </c>
      <c r="CV145" s="51">
        <f t="shared" si="488"/>
        <v>0</v>
      </c>
      <c r="CW145" s="51">
        <f t="shared" si="488"/>
        <v>0</v>
      </c>
      <c r="CX145" s="51">
        <f t="shared" si="488"/>
        <v>0</v>
      </c>
      <c r="CY145" s="51">
        <f t="shared" si="488"/>
        <v>0</v>
      </c>
      <c r="CZ145" s="51">
        <f t="shared" si="488"/>
        <v>0</v>
      </c>
      <c r="DA145" s="51">
        <f t="shared" si="488"/>
        <v>0</v>
      </c>
      <c r="DB145" s="51">
        <f t="shared" si="488"/>
        <v>0</v>
      </c>
      <c r="DC145" s="51">
        <f t="shared" si="488"/>
        <v>0</v>
      </c>
      <c r="DD145" s="46">
        <f t="shared" si="407"/>
        <v>0</v>
      </c>
      <c r="DE145" s="46">
        <f t="shared" si="408"/>
        <v>0</v>
      </c>
      <c r="DF145" s="41">
        <f t="array" ref="DF145">CM145</f>
        <v>0</v>
      </c>
      <c r="DG145" s="41">
        <f t="array" ref="DG145">DF145</f>
        <v>0</v>
      </c>
      <c r="DH145" s="41">
        <f t="array" ref="DH145">DG145</f>
        <v>0</v>
      </c>
      <c r="DI145" s="41">
        <f t="array" ref="DI145">DH145</f>
        <v>0</v>
      </c>
      <c r="DJ145" s="41"/>
      <c r="DK145" s="41"/>
      <c r="DL145" s="41"/>
      <c r="DM145" s="41"/>
      <c r="DN145" s="41"/>
      <c r="DO145" s="41"/>
      <c r="DP145" s="41"/>
    </row>
    <row r="146" spans="1:122" s="34" customFormat="1" ht="15" customHeight="1" x14ac:dyDescent="0.2">
      <c r="A146" s="8"/>
      <c r="B146" s="8"/>
      <c r="C146" s="8"/>
      <c r="D146" s="8"/>
      <c r="E146" s="8"/>
      <c r="G146" s="54" t="s">
        <v>111</v>
      </c>
      <c r="H146" s="55" t="s">
        <v>170</v>
      </c>
      <c r="I146" s="49"/>
      <c r="J146" s="38" t="s">
        <v>155</v>
      </c>
      <c r="K146" s="45">
        <f>K147+K156</f>
        <v>0</v>
      </c>
      <c r="L146" s="45">
        <f>L147+L156</f>
        <v>0</v>
      </c>
      <c r="M146" s="45">
        <f>M147+M156</f>
        <v>0</v>
      </c>
      <c r="N146" s="45">
        <f t="shared" si="457"/>
        <v>4431.7269999999999</v>
      </c>
      <c r="O146" s="45">
        <f t="shared" si="458"/>
        <v>3813.7349999999997</v>
      </c>
      <c r="P146" s="45">
        <f t="shared" si="459"/>
        <v>524.43299999999999</v>
      </c>
      <c r="Q146" s="45">
        <f t="shared" si="460"/>
        <v>0</v>
      </c>
      <c r="R146" s="45">
        <f t="shared" si="461"/>
        <v>93.559000000000012</v>
      </c>
      <c r="S146" s="45">
        <f t="shared" ref="S146:AD146" si="496">S147+S156</f>
        <v>1590.229</v>
      </c>
      <c r="T146" s="45">
        <f t="shared" si="496"/>
        <v>1225.1010000000001</v>
      </c>
      <c r="U146" s="45">
        <f t="shared" si="496"/>
        <v>998.40499999999997</v>
      </c>
      <c r="V146" s="45">
        <f t="shared" si="496"/>
        <v>524.43299999999999</v>
      </c>
      <c r="W146" s="45">
        <f t="shared" si="496"/>
        <v>0</v>
      </c>
      <c r="X146" s="45">
        <f t="shared" si="496"/>
        <v>0</v>
      </c>
      <c r="Y146" s="45">
        <f t="shared" si="496"/>
        <v>0</v>
      </c>
      <c r="Z146" s="45">
        <f t="shared" si="496"/>
        <v>0</v>
      </c>
      <c r="AA146" s="45">
        <f t="shared" si="496"/>
        <v>0</v>
      </c>
      <c r="AB146" s="45">
        <f t="shared" si="496"/>
        <v>21.041</v>
      </c>
      <c r="AC146" s="45">
        <f t="shared" si="496"/>
        <v>43.273000000000003</v>
      </c>
      <c r="AD146" s="45">
        <f t="shared" si="496"/>
        <v>29.245000000000001</v>
      </c>
      <c r="AE146" s="74">
        <f t="shared" si="463"/>
        <v>0</v>
      </c>
      <c r="AF146" s="74">
        <f t="shared" si="464"/>
        <v>0</v>
      </c>
      <c r="AG146" s="74">
        <f t="shared" si="465"/>
        <v>0</v>
      </c>
      <c r="AH146" s="74">
        <f t="shared" si="466"/>
        <v>0</v>
      </c>
      <c r="AI146" s="74">
        <f t="shared" si="467"/>
        <v>0</v>
      </c>
      <c r="AJ146" s="74">
        <f t="shared" ref="AJ146:AU146" si="497">AJ147+AJ156</f>
        <v>0</v>
      </c>
      <c r="AK146" s="74">
        <f t="shared" si="497"/>
        <v>0</v>
      </c>
      <c r="AL146" s="74">
        <f t="shared" si="497"/>
        <v>0</v>
      </c>
      <c r="AM146" s="74">
        <f t="shared" si="497"/>
        <v>0</v>
      </c>
      <c r="AN146" s="74">
        <f t="shared" si="497"/>
        <v>0</v>
      </c>
      <c r="AO146" s="74">
        <f t="shared" si="497"/>
        <v>0</v>
      </c>
      <c r="AP146" s="74">
        <f t="shared" si="497"/>
        <v>0</v>
      </c>
      <c r="AQ146" s="74">
        <f t="shared" si="497"/>
        <v>0</v>
      </c>
      <c r="AR146" s="74">
        <f t="shared" si="497"/>
        <v>0</v>
      </c>
      <c r="AS146" s="74">
        <f t="shared" si="497"/>
        <v>0</v>
      </c>
      <c r="AT146" s="74">
        <f t="shared" si="497"/>
        <v>0</v>
      </c>
      <c r="AU146" s="74">
        <f t="shared" si="497"/>
        <v>0</v>
      </c>
      <c r="AV146" s="45">
        <f t="shared" si="469"/>
        <v>347.5</v>
      </c>
      <c r="AW146" s="45">
        <f>AW147+AW156</f>
        <v>176.5</v>
      </c>
      <c r="AX146" s="45">
        <f>AX147+AX156</f>
        <v>28</v>
      </c>
      <c r="AY146" s="45">
        <f>AY147+AY156</f>
        <v>0</v>
      </c>
      <c r="AZ146" s="45">
        <f>AZ147+AZ156</f>
        <v>143</v>
      </c>
      <c r="BA146" s="45">
        <f t="shared" si="471"/>
        <v>271.11199999999997</v>
      </c>
      <c r="BB146" s="45">
        <f t="shared" si="472"/>
        <v>100.11199999999999</v>
      </c>
      <c r="BC146" s="45">
        <f t="shared" si="473"/>
        <v>28</v>
      </c>
      <c r="BD146" s="45">
        <f t="shared" si="474"/>
        <v>0</v>
      </c>
      <c r="BE146" s="45">
        <f t="shared" si="475"/>
        <v>143</v>
      </c>
      <c r="BF146" s="45">
        <f t="shared" ref="BF146:BQ146" si="498">BF147+BF156</f>
        <v>27.346</v>
      </c>
      <c r="BG146" s="45">
        <f t="shared" si="498"/>
        <v>37.003</v>
      </c>
      <c r="BH146" s="45">
        <f t="shared" si="498"/>
        <v>35.762999999999998</v>
      </c>
      <c r="BI146" s="45">
        <f t="shared" si="498"/>
        <v>28</v>
      </c>
      <c r="BJ146" s="45">
        <f t="shared" si="498"/>
        <v>0</v>
      </c>
      <c r="BK146" s="45">
        <f t="shared" si="498"/>
        <v>0</v>
      </c>
      <c r="BL146" s="45">
        <f t="shared" si="498"/>
        <v>0</v>
      </c>
      <c r="BM146" s="45">
        <f t="shared" si="498"/>
        <v>0</v>
      </c>
      <c r="BN146" s="45">
        <f t="shared" si="498"/>
        <v>0</v>
      </c>
      <c r="BO146" s="45">
        <f t="shared" si="498"/>
        <v>28</v>
      </c>
      <c r="BP146" s="45">
        <f t="shared" si="498"/>
        <v>50</v>
      </c>
      <c r="BQ146" s="45">
        <f t="shared" si="498"/>
        <v>65</v>
      </c>
      <c r="BR146" s="45">
        <f t="shared" si="477"/>
        <v>348</v>
      </c>
      <c r="BS146" s="45">
        <f t="shared" si="478"/>
        <v>177</v>
      </c>
      <c r="BT146" s="45">
        <f t="shared" si="479"/>
        <v>28</v>
      </c>
      <c r="BU146" s="45">
        <f t="shared" si="480"/>
        <v>0</v>
      </c>
      <c r="BV146" s="45">
        <f t="shared" si="481"/>
        <v>143</v>
      </c>
      <c r="BW146" s="45">
        <f t="shared" ref="BW146:CH146" si="499">BW147+BW156</f>
        <v>70</v>
      </c>
      <c r="BX146" s="45">
        <f t="shared" si="499"/>
        <v>57</v>
      </c>
      <c r="BY146" s="45">
        <f t="shared" si="499"/>
        <v>50</v>
      </c>
      <c r="BZ146" s="45">
        <f t="shared" si="499"/>
        <v>28</v>
      </c>
      <c r="CA146" s="45">
        <f t="shared" si="499"/>
        <v>0</v>
      </c>
      <c r="CB146" s="45">
        <f t="shared" si="499"/>
        <v>0</v>
      </c>
      <c r="CC146" s="45">
        <f t="shared" si="499"/>
        <v>0</v>
      </c>
      <c r="CD146" s="45">
        <f t="shared" si="499"/>
        <v>0</v>
      </c>
      <c r="CE146" s="45">
        <f t="shared" si="499"/>
        <v>0</v>
      </c>
      <c r="CF146" s="45">
        <f t="shared" si="499"/>
        <v>28</v>
      </c>
      <c r="CG146" s="45">
        <f t="shared" si="499"/>
        <v>50</v>
      </c>
      <c r="CH146" s="45">
        <f t="shared" si="499"/>
        <v>65</v>
      </c>
      <c r="CI146" s="45">
        <f t="array" ref="CI146">BR146</f>
        <v>348</v>
      </c>
      <c r="CJ146" s="45">
        <f t="array" ref="CJ146">CI146</f>
        <v>348</v>
      </c>
      <c r="CK146" s="45">
        <f t="array" ref="CK146">CJ146</f>
        <v>348</v>
      </c>
      <c r="CL146" s="45">
        <f t="array" ref="CL146">CK146</f>
        <v>348</v>
      </c>
      <c r="CM146" s="74">
        <f t="shared" si="483"/>
        <v>0</v>
      </c>
      <c r="CN146" s="74">
        <f t="shared" si="484"/>
        <v>0</v>
      </c>
      <c r="CO146" s="74">
        <f t="shared" si="485"/>
        <v>0</v>
      </c>
      <c r="CP146" s="74">
        <f t="shared" si="486"/>
        <v>0</v>
      </c>
      <c r="CQ146" s="74">
        <f t="shared" si="487"/>
        <v>0</v>
      </c>
      <c r="CR146" s="74">
        <f t="shared" ref="CR146:DC146" si="500">CR147+CR156</f>
        <v>0</v>
      </c>
      <c r="CS146" s="74">
        <f t="shared" si="500"/>
        <v>0</v>
      </c>
      <c r="CT146" s="74">
        <f t="shared" si="500"/>
        <v>0</v>
      </c>
      <c r="CU146" s="74">
        <f t="shared" si="500"/>
        <v>0</v>
      </c>
      <c r="CV146" s="74">
        <f t="shared" si="500"/>
        <v>0</v>
      </c>
      <c r="CW146" s="74">
        <f t="shared" si="500"/>
        <v>0</v>
      </c>
      <c r="CX146" s="74">
        <f t="shared" si="500"/>
        <v>0</v>
      </c>
      <c r="CY146" s="74">
        <f t="shared" si="500"/>
        <v>0</v>
      </c>
      <c r="CZ146" s="74">
        <f t="shared" si="500"/>
        <v>0</v>
      </c>
      <c r="DA146" s="74">
        <f t="shared" si="500"/>
        <v>0</v>
      </c>
      <c r="DB146" s="74">
        <f t="shared" si="500"/>
        <v>0</v>
      </c>
      <c r="DC146" s="74">
        <f t="shared" si="500"/>
        <v>0</v>
      </c>
      <c r="DD146" s="75">
        <f t="shared" si="407"/>
        <v>0</v>
      </c>
      <c r="DE146" s="75">
        <f t="shared" si="408"/>
        <v>-348</v>
      </c>
      <c r="DF146" s="74">
        <f t="array" ref="DF146">CM146</f>
        <v>0</v>
      </c>
      <c r="DG146" s="74">
        <f t="array" ref="DG146">DF146</f>
        <v>0</v>
      </c>
      <c r="DH146" s="74">
        <f t="array" ref="DH146">DG146</f>
        <v>0</v>
      </c>
      <c r="DI146" s="74">
        <f t="array" ref="DI146">DH146</f>
        <v>0</v>
      </c>
      <c r="DJ146" s="74"/>
      <c r="DK146" s="74"/>
      <c r="DL146" s="74"/>
      <c r="DM146" s="74"/>
      <c r="DN146" s="74"/>
      <c r="DO146" s="74"/>
      <c r="DP146" s="74"/>
      <c r="DR146" s="42"/>
    </row>
    <row r="147" spans="1:122" s="34" customFormat="1" ht="15" customHeight="1" x14ac:dyDescent="0.2">
      <c r="A147" s="8"/>
      <c r="B147" s="8"/>
      <c r="C147" s="8"/>
      <c r="D147" s="8"/>
      <c r="E147" s="8"/>
      <c r="G147" s="56" t="s">
        <v>213</v>
      </c>
      <c r="H147" s="57" t="s">
        <v>172</v>
      </c>
      <c r="I147" s="57"/>
      <c r="J147" s="38" t="s">
        <v>155</v>
      </c>
      <c r="K147" s="45">
        <f>K148+K149</f>
        <v>0</v>
      </c>
      <c r="L147" s="45">
        <f>L148+L149</f>
        <v>0</v>
      </c>
      <c r="M147" s="45">
        <f>M148+M149</f>
        <v>0</v>
      </c>
      <c r="N147" s="45">
        <f t="shared" si="457"/>
        <v>0</v>
      </c>
      <c r="O147" s="45">
        <f t="shared" si="458"/>
        <v>0</v>
      </c>
      <c r="P147" s="45">
        <f t="shared" si="459"/>
        <v>0</v>
      </c>
      <c r="Q147" s="45">
        <f t="shared" si="460"/>
        <v>0</v>
      </c>
      <c r="R147" s="45">
        <f t="shared" si="461"/>
        <v>0</v>
      </c>
      <c r="S147" s="45">
        <f t="shared" ref="S147:AD147" si="501">S148+S149</f>
        <v>0</v>
      </c>
      <c r="T147" s="45">
        <f t="shared" si="501"/>
        <v>0</v>
      </c>
      <c r="U147" s="45">
        <f t="shared" si="501"/>
        <v>0</v>
      </c>
      <c r="V147" s="45">
        <f t="shared" si="501"/>
        <v>0</v>
      </c>
      <c r="W147" s="45">
        <f t="shared" si="501"/>
        <v>0</v>
      </c>
      <c r="X147" s="45">
        <f t="shared" si="501"/>
        <v>0</v>
      </c>
      <c r="Y147" s="45">
        <f t="shared" si="501"/>
        <v>0</v>
      </c>
      <c r="Z147" s="45">
        <f t="shared" si="501"/>
        <v>0</v>
      </c>
      <c r="AA147" s="45">
        <f t="shared" si="501"/>
        <v>0</v>
      </c>
      <c r="AB147" s="45">
        <f t="shared" si="501"/>
        <v>0</v>
      </c>
      <c r="AC147" s="45">
        <f t="shared" si="501"/>
        <v>0</v>
      </c>
      <c r="AD147" s="45">
        <f t="shared" si="501"/>
        <v>0</v>
      </c>
      <c r="AE147" s="74">
        <f t="shared" si="463"/>
        <v>0</v>
      </c>
      <c r="AF147" s="74">
        <f t="shared" si="464"/>
        <v>0</v>
      </c>
      <c r="AG147" s="74">
        <f t="shared" si="465"/>
        <v>0</v>
      </c>
      <c r="AH147" s="74">
        <f t="shared" si="466"/>
        <v>0</v>
      </c>
      <c r="AI147" s="74">
        <f t="shared" si="467"/>
        <v>0</v>
      </c>
      <c r="AJ147" s="74">
        <f t="shared" ref="AJ147:AU147" si="502">AJ148+AJ149</f>
        <v>0</v>
      </c>
      <c r="AK147" s="74">
        <f t="shared" si="502"/>
        <v>0</v>
      </c>
      <c r="AL147" s="74">
        <f t="shared" si="502"/>
        <v>0</v>
      </c>
      <c r="AM147" s="74">
        <f t="shared" si="502"/>
        <v>0</v>
      </c>
      <c r="AN147" s="74">
        <f t="shared" si="502"/>
        <v>0</v>
      </c>
      <c r="AO147" s="74">
        <f t="shared" si="502"/>
        <v>0</v>
      </c>
      <c r="AP147" s="74">
        <f t="shared" si="502"/>
        <v>0</v>
      </c>
      <c r="AQ147" s="74">
        <f t="shared" si="502"/>
        <v>0</v>
      </c>
      <c r="AR147" s="74">
        <f t="shared" si="502"/>
        <v>0</v>
      </c>
      <c r="AS147" s="74">
        <f t="shared" si="502"/>
        <v>0</v>
      </c>
      <c r="AT147" s="74">
        <f t="shared" si="502"/>
        <v>0</v>
      </c>
      <c r="AU147" s="74">
        <f t="shared" si="502"/>
        <v>0</v>
      </c>
      <c r="AV147" s="45">
        <f t="shared" si="469"/>
        <v>0</v>
      </c>
      <c r="AW147" s="45">
        <f>AW148+AW149</f>
        <v>0</v>
      </c>
      <c r="AX147" s="45">
        <f>AX148+AX149</f>
        <v>0</v>
      </c>
      <c r="AY147" s="45">
        <f>AY148+AY149</f>
        <v>0</v>
      </c>
      <c r="AZ147" s="45">
        <f>AZ148+AZ149</f>
        <v>0</v>
      </c>
      <c r="BA147" s="45">
        <f t="shared" si="471"/>
        <v>0</v>
      </c>
      <c r="BB147" s="45">
        <f t="shared" si="472"/>
        <v>0</v>
      </c>
      <c r="BC147" s="45">
        <f t="shared" si="473"/>
        <v>0</v>
      </c>
      <c r="BD147" s="45">
        <f t="shared" si="474"/>
        <v>0</v>
      </c>
      <c r="BE147" s="45">
        <f t="shared" si="475"/>
        <v>0</v>
      </c>
      <c r="BF147" s="45">
        <f t="shared" ref="BF147:BQ147" si="503">BF148+BF149</f>
        <v>0</v>
      </c>
      <c r="BG147" s="45">
        <f t="shared" si="503"/>
        <v>0</v>
      </c>
      <c r="BH147" s="45">
        <f t="shared" si="503"/>
        <v>0</v>
      </c>
      <c r="BI147" s="45">
        <f t="shared" si="503"/>
        <v>0</v>
      </c>
      <c r="BJ147" s="45">
        <f t="shared" si="503"/>
        <v>0</v>
      </c>
      <c r="BK147" s="45">
        <f t="shared" si="503"/>
        <v>0</v>
      </c>
      <c r="BL147" s="45">
        <f t="shared" si="503"/>
        <v>0</v>
      </c>
      <c r="BM147" s="45">
        <f t="shared" si="503"/>
        <v>0</v>
      </c>
      <c r="BN147" s="45">
        <f t="shared" si="503"/>
        <v>0</v>
      </c>
      <c r="BO147" s="45">
        <f t="shared" si="503"/>
        <v>0</v>
      </c>
      <c r="BP147" s="45">
        <f t="shared" si="503"/>
        <v>0</v>
      </c>
      <c r="BQ147" s="45">
        <f t="shared" si="503"/>
        <v>0</v>
      </c>
      <c r="BR147" s="45">
        <f t="shared" si="477"/>
        <v>0</v>
      </c>
      <c r="BS147" s="45">
        <f t="shared" si="478"/>
        <v>0</v>
      </c>
      <c r="BT147" s="45">
        <f t="shared" si="479"/>
        <v>0</v>
      </c>
      <c r="BU147" s="45">
        <f t="shared" si="480"/>
        <v>0</v>
      </c>
      <c r="BV147" s="45">
        <f t="shared" si="481"/>
        <v>0</v>
      </c>
      <c r="BW147" s="45">
        <f t="shared" ref="BW147:CH147" si="504">BW148+BW149</f>
        <v>0</v>
      </c>
      <c r="BX147" s="45">
        <f t="shared" si="504"/>
        <v>0</v>
      </c>
      <c r="BY147" s="45">
        <f t="shared" si="504"/>
        <v>0</v>
      </c>
      <c r="BZ147" s="45">
        <f t="shared" si="504"/>
        <v>0</v>
      </c>
      <c r="CA147" s="45">
        <f t="shared" si="504"/>
        <v>0</v>
      </c>
      <c r="CB147" s="45">
        <f t="shared" si="504"/>
        <v>0</v>
      </c>
      <c r="CC147" s="45">
        <f t="shared" si="504"/>
        <v>0</v>
      </c>
      <c r="CD147" s="45">
        <f t="shared" si="504"/>
        <v>0</v>
      </c>
      <c r="CE147" s="45">
        <f t="shared" si="504"/>
        <v>0</v>
      </c>
      <c r="CF147" s="45">
        <f t="shared" si="504"/>
        <v>0</v>
      </c>
      <c r="CG147" s="45">
        <f t="shared" si="504"/>
        <v>0</v>
      </c>
      <c r="CH147" s="45">
        <f t="shared" si="504"/>
        <v>0</v>
      </c>
      <c r="CI147" s="45">
        <f t="array" ref="CI147">BR147</f>
        <v>0</v>
      </c>
      <c r="CJ147" s="45">
        <f t="array" ref="CJ147">CI147</f>
        <v>0</v>
      </c>
      <c r="CK147" s="45">
        <f t="array" ref="CK147">CJ147</f>
        <v>0</v>
      </c>
      <c r="CL147" s="45">
        <f t="array" ref="CL147">CK147</f>
        <v>0</v>
      </c>
      <c r="CM147" s="74">
        <f t="shared" si="483"/>
        <v>0</v>
      </c>
      <c r="CN147" s="74">
        <f t="shared" si="484"/>
        <v>0</v>
      </c>
      <c r="CO147" s="74">
        <f t="shared" si="485"/>
        <v>0</v>
      </c>
      <c r="CP147" s="74">
        <f t="shared" si="486"/>
        <v>0</v>
      </c>
      <c r="CQ147" s="74">
        <f t="shared" si="487"/>
        <v>0</v>
      </c>
      <c r="CR147" s="74">
        <f t="shared" ref="CR147:DC147" si="505">CR148+CR149</f>
        <v>0</v>
      </c>
      <c r="CS147" s="74">
        <f t="shared" si="505"/>
        <v>0</v>
      </c>
      <c r="CT147" s="74">
        <f t="shared" si="505"/>
        <v>0</v>
      </c>
      <c r="CU147" s="74">
        <f t="shared" si="505"/>
        <v>0</v>
      </c>
      <c r="CV147" s="74">
        <f t="shared" si="505"/>
        <v>0</v>
      </c>
      <c r="CW147" s="74">
        <f t="shared" si="505"/>
        <v>0</v>
      </c>
      <c r="CX147" s="74">
        <f t="shared" si="505"/>
        <v>0</v>
      </c>
      <c r="CY147" s="74">
        <f t="shared" si="505"/>
        <v>0</v>
      </c>
      <c r="CZ147" s="74">
        <f t="shared" si="505"/>
        <v>0</v>
      </c>
      <c r="DA147" s="74">
        <f t="shared" si="505"/>
        <v>0</v>
      </c>
      <c r="DB147" s="74">
        <f t="shared" si="505"/>
        <v>0</v>
      </c>
      <c r="DC147" s="74">
        <f t="shared" si="505"/>
        <v>0</v>
      </c>
      <c r="DD147" s="75">
        <f t="shared" si="407"/>
        <v>0</v>
      </c>
      <c r="DE147" s="75">
        <f t="shared" si="408"/>
        <v>0</v>
      </c>
      <c r="DF147" s="74">
        <f t="array" ref="DF147">CM147</f>
        <v>0</v>
      </c>
      <c r="DG147" s="74">
        <f t="array" ref="DG147">DF147</f>
        <v>0</v>
      </c>
      <c r="DH147" s="74">
        <f t="array" ref="DH147">DG147</f>
        <v>0</v>
      </c>
      <c r="DI147" s="74">
        <f t="array" ref="DI147">DH147</f>
        <v>0</v>
      </c>
      <c r="DJ147" s="74"/>
      <c r="DK147" s="74"/>
      <c r="DL147" s="74"/>
      <c r="DM147" s="74"/>
      <c r="DN147" s="74"/>
      <c r="DO147" s="74"/>
      <c r="DP147" s="74"/>
      <c r="DR147" s="42"/>
    </row>
    <row r="148" spans="1:122" ht="15" customHeight="1" x14ac:dyDescent="0.25">
      <c r="D148" s="1" t="s">
        <v>159</v>
      </c>
      <c r="E148" s="1">
        <v>1</v>
      </c>
      <c r="G148" s="48" t="str">
        <f>G147&amp;".0.1"</f>
        <v>8.1.1.0.1</v>
      </c>
      <c r="H148" s="58" t="s">
        <v>159</v>
      </c>
      <c r="I148" s="58"/>
      <c r="J148" s="48" t="s">
        <v>155</v>
      </c>
      <c r="K148" s="97">
        <v>0</v>
      </c>
      <c r="L148" s="97">
        <v>0</v>
      </c>
      <c r="M148" s="97">
        <v>0</v>
      </c>
      <c r="N148" s="50">
        <f t="shared" si="457"/>
        <v>0</v>
      </c>
      <c r="O148" s="50">
        <f t="shared" si="458"/>
        <v>0</v>
      </c>
      <c r="P148" s="50">
        <f t="shared" si="459"/>
        <v>0</v>
      </c>
      <c r="Q148" s="50">
        <f t="shared" si="460"/>
        <v>0</v>
      </c>
      <c r="R148" s="50">
        <f t="shared" si="461"/>
        <v>0</v>
      </c>
      <c r="S148" s="97">
        <v>0</v>
      </c>
      <c r="T148" s="97">
        <v>0</v>
      </c>
      <c r="U148" s="97">
        <v>0</v>
      </c>
      <c r="V148" s="97">
        <v>0</v>
      </c>
      <c r="W148" s="97">
        <v>0</v>
      </c>
      <c r="X148" s="97">
        <v>0</v>
      </c>
      <c r="Y148" s="97">
        <v>0</v>
      </c>
      <c r="Z148" s="97">
        <v>0</v>
      </c>
      <c r="AA148" s="97">
        <v>0</v>
      </c>
      <c r="AB148" s="97">
        <v>0</v>
      </c>
      <c r="AC148" s="97">
        <v>0</v>
      </c>
      <c r="AD148" s="97">
        <v>0</v>
      </c>
      <c r="AE148" s="97">
        <f t="shared" si="463"/>
        <v>0</v>
      </c>
      <c r="AF148" s="97">
        <f t="shared" si="464"/>
        <v>0</v>
      </c>
      <c r="AG148" s="97">
        <f t="shared" si="465"/>
        <v>0</v>
      </c>
      <c r="AH148" s="97">
        <f t="shared" si="466"/>
        <v>0</v>
      </c>
      <c r="AI148" s="97">
        <f t="shared" si="467"/>
        <v>0</v>
      </c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50">
        <f t="shared" si="469"/>
        <v>0</v>
      </c>
      <c r="AW148" s="97">
        <v>0</v>
      </c>
      <c r="AX148" s="97">
        <v>0</v>
      </c>
      <c r="AY148" s="97">
        <v>0</v>
      </c>
      <c r="AZ148" s="97">
        <v>0</v>
      </c>
      <c r="BA148" s="50">
        <f t="shared" si="471"/>
        <v>0</v>
      </c>
      <c r="BB148" s="50">
        <f t="shared" si="472"/>
        <v>0</v>
      </c>
      <c r="BC148" s="50">
        <f t="shared" si="473"/>
        <v>0</v>
      </c>
      <c r="BD148" s="50">
        <f t="shared" si="474"/>
        <v>0</v>
      </c>
      <c r="BE148" s="50">
        <f t="shared" si="475"/>
        <v>0</v>
      </c>
      <c r="BF148" s="97">
        <v>0</v>
      </c>
      <c r="BG148" s="97">
        <v>0</v>
      </c>
      <c r="BH148" s="97">
        <v>0</v>
      </c>
      <c r="BI148" s="97">
        <v>0</v>
      </c>
      <c r="BJ148" s="97">
        <v>0</v>
      </c>
      <c r="BK148" s="97">
        <v>0</v>
      </c>
      <c r="BL148" s="97">
        <v>0</v>
      </c>
      <c r="BM148" s="97">
        <v>0</v>
      </c>
      <c r="BN148" s="97">
        <v>0</v>
      </c>
      <c r="BO148" s="97">
        <v>0</v>
      </c>
      <c r="BP148" s="97">
        <v>0</v>
      </c>
      <c r="BQ148" s="97">
        <v>0</v>
      </c>
      <c r="BR148" s="50">
        <f t="shared" si="477"/>
        <v>0</v>
      </c>
      <c r="BS148" s="50">
        <f t="shared" si="478"/>
        <v>0</v>
      </c>
      <c r="BT148" s="50">
        <f t="shared" si="479"/>
        <v>0</v>
      </c>
      <c r="BU148" s="50">
        <f t="shared" si="480"/>
        <v>0</v>
      </c>
      <c r="BV148" s="50">
        <f t="shared" si="481"/>
        <v>0</v>
      </c>
      <c r="BW148" s="97">
        <v>0</v>
      </c>
      <c r="BX148" s="97">
        <v>0</v>
      </c>
      <c r="BY148" s="97">
        <v>0</v>
      </c>
      <c r="BZ148" s="97">
        <v>0</v>
      </c>
      <c r="CA148" s="97">
        <v>0</v>
      </c>
      <c r="CB148" s="97">
        <v>0</v>
      </c>
      <c r="CC148" s="97">
        <v>0</v>
      </c>
      <c r="CD148" s="97">
        <v>0</v>
      </c>
      <c r="CE148" s="97">
        <v>0</v>
      </c>
      <c r="CF148" s="97">
        <v>0</v>
      </c>
      <c r="CG148" s="97">
        <v>0</v>
      </c>
      <c r="CH148" s="97">
        <v>0</v>
      </c>
      <c r="CI148" s="101">
        <f>BR148</f>
        <v>0</v>
      </c>
      <c r="CJ148" s="97">
        <f t="array" ref="CJ148">CI148</f>
        <v>0</v>
      </c>
      <c r="CK148" s="97">
        <f t="array" ref="CK148">CJ148</f>
        <v>0</v>
      </c>
      <c r="CL148" s="97">
        <f t="array" ref="CL148">CK148</f>
        <v>0</v>
      </c>
      <c r="CM148" s="97">
        <f t="shared" si="483"/>
        <v>0</v>
      </c>
      <c r="CN148" s="97">
        <f t="shared" si="484"/>
        <v>0</v>
      </c>
      <c r="CO148" s="97">
        <f t="shared" si="485"/>
        <v>0</v>
      </c>
      <c r="CP148" s="97">
        <f t="shared" si="486"/>
        <v>0</v>
      </c>
      <c r="CQ148" s="97">
        <f t="shared" si="487"/>
        <v>0</v>
      </c>
      <c r="CR148" s="97"/>
      <c r="CS148" s="97"/>
      <c r="CT148" s="97"/>
      <c r="CU148" s="97"/>
      <c r="CV148" s="97"/>
      <c r="CW148" s="97"/>
      <c r="CX148" s="97"/>
      <c r="CY148" s="97"/>
      <c r="CZ148" s="97"/>
      <c r="DA148" s="97"/>
      <c r="DB148" s="97"/>
      <c r="DC148" s="97"/>
      <c r="DD148" s="75">
        <f t="shared" si="407"/>
        <v>0</v>
      </c>
      <c r="DE148" s="75">
        <f t="shared" si="408"/>
        <v>0</v>
      </c>
      <c r="DF148" s="74">
        <f t="array" ref="DF148">CM148</f>
        <v>0</v>
      </c>
      <c r="DG148" s="74">
        <f t="array" ref="DG148">DF148</f>
        <v>0</v>
      </c>
      <c r="DH148" s="74">
        <f t="array" ref="DH148">DG148</f>
        <v>0</v>
      </c>
      <c r="DI148" s="74">
        <f t="array" ref="DI148">DH148</f>
        <v>0</v>
      </c>
      <c r="DJ148" s="74"/>
      <c r="DK148" s="74"/>
      <c r="DL148" s="74"/>
      <c r="DM148" s="74"/>
      <c r="DN148" s="74"/>
      <c r="DO148" s="74"/>
      <c r="DP148" s="74"/>
    </row>
    <row r="149" spans="1:122" ht="15" hidden="1" customHeight="1" x14ac:dyDescent="0.25">
      <c r="A149" s="47" t="b">
        <f t="shared" ref="A149" si="506">TYPE_TRANSFER_FLUID="вода и пар"</f>
        <v>0</v>
      </c>
      <c r="E149" s="1">
        <v>2</v>
      </c>
      <c r="G149" s="48" t="str">
        <f>G147&amp;".0.2"</f>
        <v>8.1.1.0.2</v>
      </c>
      <c r="H149" s="58" t="s">
        <v>160</v>
      </c>
      <c r="I149" s="58"/>
      <c r="J149" s="48" t="s">
        <v>155</v>
      </c>
      <c r="K149" s="50">
        <f>SUM(K150:K151)</f>
        <v>0</v>
      </c>
      <c r="L149" s="50">
        <f>SUM(L150:L151)</f>
        <v>0</v>
      </c>
      <c r="M149" s="50">
        <f>SUM(M150:M151)</f>
        <v>0</v>
      </c>
      <c r="N149" s="50">
        <f t="shared" si="457"/>
        <v>0</v>
      </c>
      <c r="O149" s="50">
        <f t="shared" si="458"/>
        <v>0</v>
      </c>
      <c r="P149" s="50">
        <f t="shared" si="459"/>
        <v>0</v>
      </c>
      <c r="Q149" s="50">
        <f t="shared" si="460"/>
        <v>0</v>
      </c>
      <c r="R149" s="50">
        <f t="shared" si="461"/>
        <v>0</v>
      </c>
      <c r="S149" s="50">
        <f t="shared" ref="S149:AD149" si="507">SUM(S150:S151)</f>
        <v>0</v>
      </c>
      <c r="T149" s="50">
        <f t="shared" si="507"/>
        <v>0</v>
      </c>
      <c r="U149" s="50">
        <f t="shared" si="507"/>
        <v>0</v>
      </c>
      <c r="V149" s="50">
        <f t="shared" si="507"/>
        <v>0</v>
      </c>
      <c r="W149" s="50">
        <f t="shared" si="507"/>
        <v>0</v>
      </c>
      <c r="X149" s="50">
        <f t="shared" si="507"/>
        <v>0</v>
      </c>
      <c r="Y149" s="50">
        <f t="shared" si="507"/>
        <v>0</v>
      </c>
      <c r="Z149" s="50">
        <f t="shared" si="507"/>
        <v>0</v>
      </c>
      <c r="AA149" s="50">
        <f t="shared" si="507"/>
        <v>0</v>
      </c>
      <c r="AB149" s="50">
        <f t="shared" si="507"/>
        <v>0</v>
      </c>
      <c r="AC149" s="50">
        <f t="shared" si="507"/>
        <v>0</v>
      </c>
      <c r="AD149" s="50">
        <f t="shared" si="507"/>
        <v>0</v>
      </c>
      <c r="AE149" s="51">
        <f t="shared" si="463"/>
        <v>0</v>
      </c>
      <c r="AF149" s="51">
        <f t="shared" si="464"/>
        <v>0</v>
      </c>
      <c r="AG149" s="51">
        <f t="shared" si="465"/>
        <v>0</v>
      </c>
      <c r="AH149" s="51">
        <f t="shared" si="466"/>
        <v>0</v>
      </c>
      <c r="AI149" s="51">
        <f t="shared" si="467"/>
        <v>0</v>
      </c>
      <c r="AJ149" s="51">
        <f t="shared" ref="AJ149:AU149" si="508">SUM(AJ150:AJ151)</f>
        <v>0</v>
      </c>
      <c r="AK149" s="51">
        <f t="shared" si="508"/>
        <v>0</v>
      </c>
      <c r="AL149" s="51">
        <f t="shared" si="508"/>
        <v>0</v>
      </c>
      <c r="AM149" s="51">
        <f t="shared" si="508"/>
        <v>0</v>
      </c>
      <c r="AN149" s="51">
        <f t="shared" si="508"/>
        <v>0</v>
      </c>
      <c r="AO149" s="51">
        <f t="shared" si="508"/>
        <v>0</v>
      </c>
      <c r="AP149" s="51">
        <f t="shared" si="508"/>
        <v>0</v>
      </c>
      <c r="AQ149" s="51">
        <f t="shared" si="508"/>
        <v>0</v>
      </c>
      <c r="AR149" s="51">
        <f t="shared" si="508"/>
        <v>0</v>
      </c>
      <c r="AS149" s="51">
        <f t="shared" si="508"/>
        <v>0</v>
      </c>
      <c r="AT149" s="51">
        <f t="shared" si="508"/>
        <v>0</v>
      </c>
      <c r="AU149" s="51">
        <f t="shared" si="508"/>
        <v>0</v>
      </c>
      <c r="AV149" s="50">
        <f t="shared" si="469"/>
        <v>0</v>
      </c>
      <c r="AW149" s="50">
        <f>SUM(AW150:AW151)</f>
        <v>0</v>
      </c>
      <c r="AX149" s="50">
        <f>SUM(AX150:AX151)</f>
        <v>0</v>
      </c>
      <c r="AY149" s="50">
        <f>SUM(AY150:AY151)</f>
        <v>0</v>
      </c>
      <c r="AZ149" s="50">
        <f>SUM(AZ150:AZ151)</f>
        <v>0</v>
      </c>
      <c r="BA149" s="50">
        <f t="shared" si="471"/>
        <v>0</v>
      </c>
      <c r="BB149" s="50">
        <f t="shared" si="472"/>
        <v>0</v>
      </c>
      <c r="BC149" s="50">
        <f t="shared" si="473"/>
        <v>0</v>
      </c>
      <c r="BD149" s="50">
        <f t="shared" si="474"/>
        <v>0</v>
      </c>
      <c r="BE149" s="50">
        <f t="shared" si="475"/>
        <v>0</v>
      </c>
      <c r="BF149" s="50">
        <f t="shared" ref="BF149:BQ149" si="509">SUM(BF150:BF151)</f>
        <v>0</v>
      </c>
      <c r="BG149" s="50">
        <f t="shared" si="509"/>
        <v>0</v>
      </c>
      <c r="BH149" s="50">
        <f t="shared" si="509"/>
        <v>0</v>
      </c>
      <c r="BI149" s="50">
        <f t="shared" si="509"/>
        <v>0</v>
      </c>
      <c r="BJ149" s="50">
        <f t="shared" si="509"/>
        <v>0</v>
      </c>
      <c r="BK149" s="50">
        <f t="shared" si="509"/>
        <v>0</v>
      </c>
      <c r="BL149" s="50">
        <f t="shared" si="509"/>
        <v>0</v>
      </c>
      <c r="BM149" s="50">
        <f t="shared" si="509"/>
        <v>0</v>
      </c>
      <c r="BN149" s="50">
        <f t="shared" si="509"/>
        <v>0</v>
      </c>
      <c r="BO149" s="50">
        <f t="shared" si="509"/>
        <v>0</v>
      </c>
      <c r="BP149" s="50">
        <f t="shared" si="509"/>
        <v>0</v>
      </c>
      <c r="BQ149" s="50">
        <f t="shared" si="509"/>
        <v>0</v>
      </c>
      <c r="BR149" s="50">
        <f t="shared" si="477"/>
        <v>0</v>
      </c>
      <c r="BS149" s="50">
        <f t="shared" si="478"/>
        <v>0</v>
      </c>
      <c r="BT149" s="50">
        <f t="shared" si="479"/>
        <v>0</v>
      </c>
      <c r="BU149" s="50">
        <f t="shared" si="480"/>
        <v>0</v>
      </c>
      <c r="BV149" s="50">
        <f t="shared" si="481"/>
        <v>0</v>
      </c>
      <c r="BW149" s="50">
        <f t="shared" ref="BW149:CH149" si="510">SUM(BW150:BW151)</f>
        <v>0</v>
      </c>
      <c r="BX149" s="50">
        <f t="shared" si="510"/>
        <v>0</v>
      </c>
      <c r="BY149" s="50">
        <f t="shared" si="510"/>
        <v>0</v>
      </c>
      <c r="BZ149" s="50">
        <f t="shared" si="510"/>
        <v>0</v>
      </c>
      <c r="CA149" s="50">
        <f t="shared" si="510"/>
        <v>0</v>
      </c>
      <c r="CB149" s="50">
        <f t="shared" si="510"/>
        <v>0</v>
      </c>
      <c r="CC149" s="50">
        <f t="shared" si="510"/>
        <v>0</v>
      </c>
      <c r="CD149" s="50">
        <f t="shared" si="510"/>
        <v>0</v>
      </c>
      <c r="CE149" s="50">
        <f t="shared" si="510"/>
        <v>0</v>
      </c>
      <c r="CF149" s="50">
        <f t="shared" si="510"/>
        <v>0</v>
      </c>
      <c r="CG149" s="50">
        <f t="shared" si="510"/>
        <v>0</v>
      </c>
      <c r="CH149" s="50">
        <f t="shared" si="510"/>
        <v>0</v>
      </c>
      <c r="CI149" s="50">
        <f t="array" ref="CI149">BR149</f>
        <v>0</v>
      </c>
      <c r="CJ149" s="50">
        <f t="array" ref="CJ149">CI149</f>
        <v>0</v>
      </c>
      <c r="CK149" s="50">
        <f t="array" ref="CK149">CJ149</f>
        <v>0</v>
      </c>
      <c r="CL149" s="50">
        <f t="array" ref="CL149">CK149</f>
        <v>0</v>
      </c>
      <c r="CM149" s="51">
        <f t="shared" si="483"/>
        <v>0</v>
      </c>
      <c r="CN149" s="51">
        <f t="shared" si="484"/>
        <v>0</v>
      </c>
      <c r="CO149" s="51">
        <f t="shared" si="485"/>
        <v>0</v>
      </c>
      <c r="CP149" s="51">
        <f t="shared" si="486"/>
        <v>0</v>
      </c>
      <c r="CQ149" s="51">
        <f t="shared" si="487"/>
        <v>0</v>
      </c>
      <c r="CR149" s="51">
        <f t="shared" ref="CR149:DC149" si="511">SUM(CR150:CR151)</f>
        <v>0</v>
      </c>
      <c r="CS149" s="51">
        <f t="shared" si="511"/>
        <v>0</v>
      </c>
      <c r="CT149" s="51">
        <f t="shared" si="511"/>
        <v>0</v>
      </c>
      <c r="CU149" s="51">
        <f t="shared" si="511"/>
        <v>0</v>
      </c>
      <c r="CV149" s="51">
        <f t="shared" si="511"/>
        <v>0</v>
      </c>
      <c r="CW149" s="51">
        <f t="shared" si="511"/>
        <v>0</v>
      </c>
      <c r="CX149" s="51">
        <f t="shared" si="511"/>
        <v>0</v>
      </c>
      <c r="CY149" s="51">
        <f t="shared" si="511"/>
        <v>0</v>
      </c>
      <c r="CZ149" s="51">
        <f t="shared" si="511"/>
        <v>0</v>
      </c>
      <c r="DA149" s="51">
        <f t="shared" si="511"/>
        <v>0</v>
      </c>
      <c r="DB149" s="51">
        <f t="shared" si="511"/>
        <v>0</v>
      </c>
      <c r="DC149" s="51">
        <f t="shared" si="511"/>
        <v>0</v>
      </c>
      <c r="DD149" s="46">
        <f t="shared" si="407"/>
        <v>0</v>
      </c>
      <c r="DE149" s="46">
        <f t="shared" si="408"/>
        <v>0</v>
      </c>
      <c r="DF149" s="41">
        <f t="array" ref="DF149">CM149</f>
        <v>0</v>
      </c>
      <c r="DG149" s="41">
        <f t="array" ref="DG149">DF149</f>
        <v>0</v>
      </c>
      <c r="DH149" s="41">
        <f t="array" ref="DH149">DG149</f>
        <v>0</v>
      </c>
      <c r="DI149" s="41">
        <f t="array" ref="DI149">DH149</f>
        <v>0</v>
      </c>
      <c r="DJ149" s="41"/>
      <c r="DK149" s="41"/>
      <c r="DL149" s="41"/>
      <c r="DM149" s="41"/>
      <c r="DN149" s="41"/>
      <c r="DO149" s="41"/>
      <c r="DP149" s="41"/>
    </row>
    <row r="150" spans="1:122" ht="15" hidden="1" customHeight="1" x14ac:dyDescent="0.25">
      <c r="A150" s="47" t="b">
        <f t="shared" ref="A150" si="512">TYPE_TRANSFER_FLUID="вода и пар"</f>
        <v>0</v>
      </c>
      <c r="D150" s="1" t="s">
        <v>161</v>
      </c>
      <c r="E150" s="1">
        <v>3</v>
      </c>
      <c r="G150" s="48" t="str">
        <f>G149&amp;".1"</f>
        <v>8.1.1.0.2.1</v>
      </c>
      <c r="H150" s="59" t="s">
        <v>161</v>
      </c>
      <c r="I150" s="59"/>
      <c r="J150" s="48" t="s">
        <v>155</v>
      </c>
      <c r="K150" s="51"/>
      <c r="L150" s="51"/>
      <c r="M150" s="51"/>
      <c r="N150" s="50">
        <f t="shared" si="457"/>
        <v>0</v>
      </c>
      <c r="O150" s="50">
        <f t="shared" si="458"/>
        <v>0</v>
      </c>
      <c r="P150" s="50">
        <f t="shared" si="459"/>
        <v>0</v>
      </c>
      <c r="Q150" s="50">
        <f t="shared" si="460"/>
        <v>0</v>
      </c>
      <c r="R150" s="50">
        <f t="shared" si="461"/>
        <v>0</v>
      </c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>
        <f t="shared" si="463"/>
        <v>0</v>
      </c>
      <c r="AF150" s="51">
        <f t="shared" si="464"/>
        <v>0</v>
      </c>
      <c r="AG150" s="51">
        <f t="shared" si="465"/>
        <v>0</v>
      </c>
      <c r="AH150" s="51">
        <f t="shared" si="466"/>
        <v>0</v>
      </c>
      <c r="AI150" s="51">
        <f t="shared" si="467"/>
        <v>0</v>
      </c>
      <c r="AJ150" s="51"/>
      <c r="AK150" s="51"/>
      <c r="AL150" s="51"/>
      <c r="AM150" s="51"/>
      <c r="AN150" s="51"/>
      <c r="AO150" s="51"/>
      <c r="AP150" s="51"/>
      <c r="AQ150" s="51"/>
      <c r="AR150" s="51"/>
      <c r="AS150" s="51"/>
      <c r="AT150" s="51"/>
      <c r="AU150" s="51"/>
      <c r="AV150" s="50">
        <f t="shared" si="469"/>
        <v>0</v>
      </c>
      <c r="AW150" s="51"/>
      <c r="AX150" s="51"/>
      <c r="AY150" s="51"/>
      <c r="AZ150" s="51"/>
      <c r="BA150" s="50">
        <f t="shared" si="471"/>
        <v>0</v>
      </c>
      <c r="BB150" s="50">
        <f t="shared" si="472"/>
        <v>0</v>
      </c>
      <c r="BC150" s="50">
        <f t="shared" si="473"/>
        <v>0</v>
      </c>
      <c r="BD150" s="50">
        <f t="shared" si="474"/>
        <v>0</v>
      </c>
      <c r="BE150" s="50">
        <f t="shared" si="475"/>
        <v>0</v>
      </c>
      <c r="BF150" s="51"/>
      <c r="BG150" s="51"/>
      <c r="BH150" s="51"/>
      <c r="BI150" s="51"/>
      <c r="BJ150" s="51"/>
      <c r="BK150" s="51"/>
      <c r="BL150" s="51"/>
      <c r="BM150" s="51"/>
      <c r="BN150" s="51"/>
      <c r="BO150" s="51"/>
      <c r="BP150" s="51"/>
      <c r="BQ150" s="51"/>
      <c r="BR150" s="50">
        <f t="shared" si="477"/>
        <v>0</v>
      </c>
      <c r="BS150" s="50">
        <f t="shared" si="478"/>
        <v>0</v>
      </c>
      <c r="BT150" s="50">
        <f t="shared" si="479"/>
        <v>0</v>
      </c>
      <c r="BU150" s="50">
        <f t="shared" si="480"/>
        <v>0</v>
      </c>
      <c r="BV150" s="50">
        <f t="shared" si="481"/>
        <v>0</v>
      </c>
      <c r="BW150" s="51"/>
      <c r="BX150" s="51"/>
      <c r="BY150" s="51"/>
      <c r="BZ150" s="51"/>
      <c r="CA150" s="51"/>
      <c r="CB150" s="51"/>
      <c r="CC150" s="51"/>
      <c r="CD150" s="51"/>
      <c r="CE150" s="51"/>
      <c r="CF150" s="51"/>
      <c r="CG150" s="51"/>
      <c r="CH150" s="51"/>
      <c r="CI150" s="51">
        <f t="array" ref="CI150">BR150</f>
        <v>0</v>
      </c>
      <c r="CJ150" s="51">
        <f t="array" ref="CJ150">CI150</f>
        <v>0</v>
      </c>
      <c r="CK150" s="51">
        <f t="array" ref="CK150">CJ150</f>
        <v>0</v>
      </c>
      <c r="CL150" s="51">
        <f t="array" ref="CL150">CK150</f>
        <v>0</v>
      </c>
      <c r="CM150" s="51">
        <f t="shared" si="483"/>
        <v>0</v>
      </c>
      <c r="CN150" s="51">
        <f t="shared" si="484"/>
        <v>0</v>
      </c>
      <c r="CO150" s="51">
        <f t="shared" si="485"/>
        <v>0</v>
      </c>
      <c r="CP150" s="51">
        <f t="shared" si="486"/>
        <v>0</v>
      </c>
      <c r="CQ150" s="51">
        <f t="shared" si="487"/>
        <v>0</v>
      </c>
      <c r="CR150" s="51"/>
      <c r="CS150" s="51"/>
      <c r="CT150" s="51"/>
      <c r="CU150" s="51"/>
      <c r="CV150" s="51"/>
      <c r="CW150" s="51"/>
      <c r="CX150" s="51"/>
      <c r="CY150" s="51"/>
      <c r="CZ150" s="51"/>
      <c r="DA150" s="51"/>
      <c r="DB150" s="51"/>
      <c r="DC150" s="51"/>
      <c r="DD150" s="46">
        <f t="shared" si="407"/>
        <v>0</v>
      </c>
      <c r="DE150" s="46">
        <f t="shared" si="408"/>
        <v>0</v>
      </c>
      <c r="DF150" s="41">
        <f t="array" ref="DF150">CM150</f>
        <v>0</v>
      </c>
      <c r="DG150" s="41">
        <f t="array" ref="DG150">DF150</f>
        <v>0</v>
      </c>
      <c r="DH150" s="41">
        <f t="array" ref="DH150">DG150</f>
        <v>0</v>
      </c>
      <c r="DI150" s="41">
        <f t="array" ref="DI150">DH150</f>
        <v>0</v>
      </c>
      <c r="DJ150" s="41"/>
      <c r="DK150" s="41"/>
      <c r="DL150" s="41"/>
      <c r="DM150" s="41"/>
      <c r="DN150" s="41"/>
      <c r="DO150" s="41"/>
      <c r="DP150" s="41"/>
    </row>
    <row r="151" spans="1:122" ht="15" hidden="1" customHeight="1" x14ac:dyDescent="0.25">
      <c r="A151" s="47" t="b">
        <f t="shared" ref="A151" si="513">TYPE_TRANSFER_FLUID="вода и пар"</f>
        <v>0</v>
      </c>
      <c r="E151" s="1">
        <v>4</v>
      </c>
      <c r="G151" s="48" t="str">
        <f>G149&amp;".2"</f>
        <v>8.1.1.0.2.2</v>
      </c>
      <c r="H151" s="59" t="s">
        <v>162</v>
      </c>
      <c r="I151" s="59"/>
      <c r="J151" s="48" t="s">
        <v>155</v>
      </c>
      <c r="K151" s="50">
        <f>SUM(K152:K155)</f>
        <v>0</v>
      </c>
      <c r="L151" s="50">
        <f>SUM(L152:L155)</f>
        <v>0</v>
      </c>
      <c r="M151" s="50">
        <f>SUM(M152:M155)</f>
        <v>0</v>
      </c>
      <c r="N151" s="50">
        <f t="shared" si="457"/>
        <v>0</v>
      </c>
      <c r="O151" s="50">
        <f t="shared" si="458"/>
        <v>0</v>
      </c>
      <c r="P151" s="50">
        <f t="shared" si="459"/>
        <v>0</v>
      </c>
      <c r="Q151" s="50">
        <f t="shared" si="460"/>
        <v>0</v>
      </c>
      <c r="R151" s="50">
        <f t="shared" si="461"/>
        <v>0</v>
      </c>
      <c r="S151" s="50">
        <f t="shared" ref="S151:AD151" si="514">SUM(S152:S155)</f>
        <v>0</v>
      </c>
      <c r="T151" s="50">
        <f t="shared" si="514"/>
        <v>0</v>
      </c>
      <c r="U151" s="50">
        <f t="shared" si="514"/>
        <v>0</v>
      </c>
      <c r="V151" s="50">
        <f t="shared" si="514"/>
        <v>0</v>
      </c>
      <c r="W151" s="50">
        <f t="shared" si="514"/>
        <v>0</v>
      </c>
      <c r="X151" s="50">
        <f t="shared" si="514"/>
        <v>0</v>
      </c>
      <c r="Y151" s="50">
        <f t="shared" si="514"/>
        <v>0</v>
      </c>
      <c r="Z151" s="50">
        <f t="shared" si="514"/>
        <v>0</v>
      </c>
      <c r="AA151" s="50">
        <f t="shared" si="514"/>
        <v>0</v>
      </c>
      <c r="AB151" s="50">
        <f t="shared" si="514"/>
        <v>0</v>
      </c>
      <c r="AC151" s="50">
        <f t="shared" si="514"/>
        <v>0</v>
      </c>
      <c r="AD151" s="50">
        <f t="shared" si="514"/>
        <v>0</v>
      </c>
      <c r="AE151" s="51">
        <f t="shared" si="463"/>
        <v>0</v>
      </c>
      <c r="AF151" s="51">
        <f t="shared" si="464"/>
        <v>0</v>
      </c>
      <c r="AG151" s="51">
        <f t="shared" si="465"/>
        <v>0</v>
      </c>
      <c r="AH151" s="51">
        <f t="shared" si="466"/>
        <v>0</v>
      </c>
      <c r="AI151" s="51">
        <f t="shared" si="467"/>
        <v>0</v>
      </c>
      <c r="AJ151" s="51">
        <f t="shared" ref="AJ151:AU151" si="515">SUM(AJ152:AJ155)</f>
        <v>0</v>
      </c>
      <c r="AK151" s="51">
        <f t="shared" si="515"/>
        <v>0</v>
      </c>
      <c r="AL151" s="51">
        <f t="shared" si="515"/>
        <v>0</v>
      </c>
      <c r="AM151" s="51">
        <f t="shared" si="515"/>
        <v>0</v>
      </c>
      <c r="AN151" s="51">
        <f t="shared" si="515"/>
        <v>0</v>
      </c>
      <c r="AO151" s="51">
        <f t="shared" si="515"/>
        <v>0</v>
      </c>
      <c r="AP151" s="51">
        <f t="shared" si="515"/>
        <v>0</v>
      </c>
      <c r="AQ151" s="51">
        <f t="shared" si="515"/>
        <v>0</v>
      </c>
      <c r="AR151" s="51">
        <f t="shared" si="515"/>
        <v>0</v>
      </c>
      <c r="AS151" s="51">
        <f t="shared" si="515"/>
        <v>0</v>
      </c>
      <c r="AT151" s="51">
        <f t="shared" si="515"/>
        <v>0</v>
      </c>
      <c r="AU151" s="51">
        <f t="shared" si="515"/>
        <v>0</v>
      </c>
      <c r="AV151" s="50">
        <f t="shared" si="469"/>
        <v>0</v>
      </c>
      <c r="AW151" s="50">
        <f>SUM(AW152:AW155)</f>
        <v>0</v>
      </c>
      <c r="AX151" s="50">
        <f>SUM(AX152:AX155)</f>
        <v>0</v>
      </c>
      <c r="AY151" s="50">
        <f>SUM(AY152:AY155)</f>
        <v>0</v>
      </c>
      <c r="AZ151" s="50">
        <f>SUM(AZ152:AZ155)</f>
        <v>0</v>
      </c>
      <c r="BA151" s="50">
        <f t="shared" si="471"/>
        <v>0</v>
      </c>
      <c r="BB151" s="50">
        <f t="shared" si="472"/>
        <v>0</v>
      </c>
      <c r="BC151" s="50">
        <f t="shared" si="473"/>
        <v>0</v>
      </c>
      <c r="BD151" s="50">
        <f t="shared" si="474"/>
        <v>0</v>
      </c>
      <c r="BE151" s="50">
        <f t="shared" si="475"/>
        <v>0</v>
      </c>
      <c r="BF151" s="50">
        <f t="shared" ref="BF151:BQ151" si="516">SUM(BF152:BF155)</f>
        <v>0</v>
      </c>
      <c r="BG151" s="50">
        <f t="shared" si="516"/>
        <v>0</v>
      </c>
      <c r="BH151" s="50">
        <f t="shared" si="516"/>
        <v>0</v>
      </c>
      <c r="BI151" s="50">
        <f t="shared" si="516"/>
        <v>0</v>
      </c>
      <c r="BJ151" s="50">
        <f t="shared" si="516"/>
        <v>0</v>
      </c>
      <c r="BK151" s="50">
        <f t="shared" si="516"/>
        <v>0</v>
      </c>
      <c r="BL151" s="50">
        <f t="shared" si="516"/>
        <v>0</v>
      </c>
      <c r="BM151" s="50">
        <f t="shared" si="516"/>
        <v>0</v>
      </c>
      <c r="BN151" s="50">
        <f t="shared" si="516"/>
        <v>0</v>
      </c>
      <c r="BO151" s="50">
        <f t="shared" si="516"/>
        <v>0</v>
      </c>
      <c r="BP151" s="50">
        <f t="shared" si="516"/>
        <v>0</v>
      </c>
      <c r="BQ151" s="50">
        <f t="shared" si="516"/>
        <v>0</v>
      </c>
      <c r="BR151" s="50">
        <f t="shared" si="477"/>
        <v>0</v>
      </c>
      <c r="BS151" s="50">
        <f t="shared" si="478"/>
        <v>0</v>
      </c>
      <c r="BT151" s="50">
        <f t="shared" si="479"/>
        <v>0</v>
      </c>
      <c r="BU151" s="50">
        <f t="shared" si="480"/>
        <v>0</v>
      </c>
      <c r="BV151" s="50">
        <f t="shared" si="481"/>
        <v>0</v>
      </c>
      <c r="BW151" s="50">
        <f t="shared" ref="BW151:CH151" si="517">SUM(BW152:BW155)</f>
        <v>0</v>
      </c>
      <c r="BX151" s="50">
        <f t="shared" si="517"/>
        <v>0</v>
      </c>
      <c r="BY151" s="50">
        <f t="shared" si="517"/>
        <v>0</v>
      </c>
      <c r="BZ151" s="50">
        <f t="shared" si="517"/>
        <v>0</v>
      </c>
      <c r="CA151" s="50">
        <f t="shared" si="517"/>
        <v>0</v>
      </c>
      <c r="CB151" s="50">
        <f t="shared" si="517"/>
        <v>0</v>
      </c>
      <c r="CC151" s="50">
        <f t="shared" si="517"/>
        <v>0</v>
      </c>
      <c r="CD151" s="50">
        <f t="shared" si="517"/>
        <v>0</v>
      </c>
      <c r="CE151" s="50">
        <f t="shared" si="517"/>
        <v>0</v>
      </c>
      <c r="CF151" s="50">
        <f t="shared" si="517"/>
        <v>0</v>
      </c>
      <c r="CG151" s="50">
        <f t="shared" si="517"/>
        <v>0</v>
      </c>
      <c r="CH151" s="50">
        <f t="shared" si="517"/>
        <v>0</v>
      </c>
      <c r="CI151" s="50">
        <f t="array" ref="CI151">BR151</f>
        <v>0</v>
      </c>
      <c r="CJ151" s="50">
        <f t="array" ref="CJ151">CI151</f>
        <v>0</v>
      </c>
      <c r="CK151" s="50">
        <f t="array" ref="CK151">CJ151</f>
        <v>0</v>
      </c>
      <c r="CL151" s="50">
        <f t="array" ref="CL151">CK151</f>
        <v>0</v>
      </c>
      <c r="CM151" s="51">
        <f t="shared" si="483"/>
        <v>0</v>
      </c>
      <c r="CN151" s="51">
        <f t="shared" si="484"/>
        <v>0</v>
      </c>
      <c r="CO151" s="51">
        <f t="shared" si="485"/>
        <v>0</v>
      </c>
      <c r="CP151" s="51">
        <f t="shared" si="486"/>
        <v>0</v>
      </c>
      <c r="CQ151" s="51">
        <f t="shared" si="487"/>
        <v>0</v>
      </c>
      <c r="CR151" s="51">
        <f t="shared" ref="CR151:DC151" si="518">SUM(CR152:CR155)</f>
        <v>0</v>
      </c>
      <c r="CS151" s="51">
        <f t="shared" si="518"/>
        <v>0</v>
      </c>
      <c r="CT151" s="51">
        <f t="shared" si="518"/>
        <v>0</v>
      </c>
      <c r="CU151" s="51">
        <f t="shared" si="518"/>
        <v>0</v>
      </c>
      <c r="CV151" s="51">
        <f t="shared" si="518"/>
        <v>0</v>
      </c>
      <c r="CW151" s="51">
        <f t="shared" si="518"/>
        <v>0</v>
      </c>
      <c r="CX151" s="51">
        <f t="shared" si="518"/>
        <v>0</v>
      </c>
      <c r="CY151" s="51">
        <f t="shared" si="518"/>
        <v>0</v>
      </c>
      <c r="CZ151" s="51">
        <f t="shared" si="518"/>
        <v>0</v>
      </c>
      <c r="DA151" s="51">
        <f t="shared" si="518"/>
        <v>0</v>
      </c>
      <c r="DB151" s="51">
        <f t="shared" si="518"/>
        <v>0</v>
      </c>
      <c r="DC151" s="51">
        <f t="shared" si="518"/>
        <v>0</v>
      </c>
      <c r="DD151" s="46">
        <f t="shared" si="407"/>
        <v>0</v>
      </c>
      <c r="DE151" s="46">
        <f t="shared" si="408"/>
        <v>0</v>
      </c>
      <c r="DF151" s="41">
        <f t="array" ref="DF151">CM151</f>
        <v>0</v>
      </c>
      <c r="DG151" s="41">
        <f t="array" ref="DG151">DF151</f>
        <v>0</v>
      </c>
      <c r="DH151" s="41">
        <f t="array" ref="DH151">DG151</f>
        <v>0</v>
      </c>
      <c r="DI151" s="41">
        <f t="array" ref="DI151">DH151</f>
        <v>0</v>
      </c>
      <c r="DJ151" s="41"/>
      <c r="DK151" s="41"/>
      <c r="DL151" s="41"/>
      <c r="DM151" s="41"/>
      <c r="DN151" s="41"/>
      <c r="DO151" s="41"/>
      <c r="DP151" s="41"/>
    </row>
    <row r="152" spans="1:122" ht="15" hidden="1" customHeight="1" x14ac:dyDescent="0.25">
      <c r="A152" s="47" t="b">
        <f t="shared" ref="A152" si="519">TYPE_TRANSFER_FLUID="вода и пар"</f>
        <v>0</v>
      </c>
      <c r="D152" s="1" t="s">
        <v>164</v>
      </c>
      <c r="E152" s="1">
        <v>5</v>
      </c>
      <c r="G152" s="48" t="str">
        <f>G151&amp;".1"</f>
        <v>8.1.1.0.2.2.1</v>
      </c>
      <c r="H152" s="60" t="s">
        <v>163</v>
      </c>
      <c r="I152" s="60"/>
      <c r="J152" s="48" t="s">
        <v>155</v>
      </c>
      <c r="K152" s="51"/>
      <c r="L152" s="51"/>
      <c r="M152" s="51"/>
      <c r="N152" s="50">
        <f t="shared" si="457"/>
        <v>0</v>
      </c>
      <c r="O152" s="50">
        <f t="shared" si="458"/>
        <v>0</v>
      </c>
      <c r="P152" s="50">
        <f t="shared" si="459"/>
        <v>0</v>
      </c>
      <c r="Q152" s="50">
        <f t="shared" si="460"/>
        <v>0</v>
      </c>
      <c r="R152" s="50">
        <f t="shared" si="461"/>
        <v>0</v>
      </c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>
        <f t="shared" si="463"/>
        <v>0</v>
      </c>
      <c r="AF152" s="51">
        <f t="shared" si="464"/>
        <v>0</v>
      </c>
      <c r="AG152" s="51">
        <f t="shared" si="465"/>
        <v>0</v>
      </c>
      <c r="AH152" s="51">
        <f t="shared" si="466"/>
        <v>0</v>
      </c>
      <c r="AI152" s="51">
        <f t="shared" si="467"/>
        <v>0</v>
      </c>
      <c r="AJ152" s="51"/>
      <c r="AK152" s="51"/>
      <c r="AL152" s="51"/>
      <c r="AM152" s="51"/>
      <c r="AN152" s="51"/>
      <c r="AO152" s="51"/>
      <c r="AP152" s="51"/>
      <c r="AQ152" s="51"/>
      <c r="AR152" s="51"/>
      <c r="AS152" s="51"/>
      <c r="AT152" s="51"/>
      <c r="AU152" s="51"/>
      <c r="AV152" s="50">
        <f t="shared" si="469"/>
        <v>0</v>
      </c>
      <c r="AW152" s="51"/>
      <c r="AX152" s="51"/>
      <c r="AY152" s="51"/>
      <c r="AZ152" s="51"/>
      <c r="BA152" s="50">
        <f t="shared" si="471"/>
        <v>0</v>
      </c>
      <c r="BB152" s="50">
        <f t="shared" si="472"/>
        <v>0</v>
      </c>
      <c r="BC152" s="50">
        <f t="shared" si="473"/>
        <v>0</v>
      </c>
      <c r="BD152" s="50">
        <f t="shared" si="474"/>
        <v>0</v>
      </c>
      <c r="BE152" s="50">
        <f t="shared" si="475"/>
        <v>0</v>
      </c>
      <c r="BF152" s="51"/>
      <c r="BG152" s="51"/>
      <c r="BH152" s="51"/>
      <c r="BI152" s="51"/>
      <c r="BJ152" s="51"/>
      <c r="BK152" s="51"/>
      <c r="BL152" s="51"/>
      <c r="BM152" s="51"/>
      <c r="BN152" s="51"/>
      <c r="BO152" s="51"/>
      <c r="BP152" s="51"/>
      <c r="BQ152" s="51"/>
      <c r="BR152" s="50">
        <f t="shared" si="477"/>
        <v>0</v>
      </c>
      <c r="BS152" s="50">
        <f t="shared" si="478"/>
        <v>0</v>
      </c>
      <c r="BT152" s="50">
        <f t="shared" si="479"/>
        <v>0</v>
      </c>
      <c r="BU152" s="50">
        <f t="shared" si="480"/>
        <v>0</v>
      </c>
      <c r="BV152" s="50">
        <f t="shared" si="481"/>
        <v>0</v>
      </c>
      <c r="BW152" s="51"/>
      <c r="BX152" s="51"/>
      <c r="BY152" s="51"/>
      <c r="BZ152" s="51"/>
      <c r="CA152" s="51"/>
      <c r="CB152" s="51"/>
      <c r="CC152" s="51"/>
      <c r="CD152" s="51"/>
      <c r="CE152" s="51"/>
      <c r="CF152" s="51"/>
      <c r="CG152" s="51"/>
      <c r="CH152" s="51"/>
      <c r="CI152" s="51">
        <f t="array" ref="CI152">BR152</f>
        <v>0</v>
      </c>
      <c r="CJ152" s="51">
        <f t="array" ref="CJ152">CI152</f>
        <v>0</v>
      </c>
      <c r="CK152" s="51">
        <f t="array" ref="CK152">CJ152</f>
        <v>0</v>
      </c>
      <c r="CL152" s="51">
        <f t="array" ref="CL152">CK152</f>
        <v>0</v>
      </c>
      <c r="CM152" s="51">
        <f t="shared" si="483"/>
        <v>0</v>
      </c>
      <c r="CN152" s="51">
        <f t="shared" si="484"/>
        <v>0</v>
      </c>
      <c r="CO152" s="51">
        <f t="shared" si="485"/>
        <v>0</v>
      </c>
      <c r="CP152" s="51">
        <f t="shared" si="486"/>
        <v>0</v>
      </c>
      <c r="CQ152" s="51">
        <f t="shared" si="487"/>
        <v>0</v>
      </c>
      <c r="CR152" s="51"/>
      <c r="CS152" s="51"/>
      <c r="CT152" s="51"/>
      <c r="CU152" s="51"/>
      <c r="CV152" s="51"/>
      <c r="CW152" s="51"/>
      <c r="CX152" s="51"/>
      <c r="CY152" s="51"/>
      <c r="CZ152" s="51"/>
      <c r="DA152" s="51"/>
      <c r="DB152" s="51"/>
      <c r="DC152" s="51"/>
      <c r="DD152" s="46">
        <f t="shared" si="407"/>
        <v>0</v>
      </c>
      <c r="DE152" s="46">
        <f t="shared" si="408"/>
        <v>0</v>
      </c>
      <c r="DF152" s="41">
        <f t="array" ref="DF152">CM152</f>
        <v>0</v>
      </c>
      <c r="DG152" s="41">
        <f t="array" ref="DG152">DF152</f>
        <v>0</v>
      </c>
      <c r="DH152" s="41">
        <f t="array" ref="DH152">DG152</f>
        <v>0</v>
      </c>
      <c r="DI152" s="41">
        <f t="array" ref="DI152">DH152</f>
        <v>0</v>
      </c>
      <c r="DJ152" s="41"/>
      <c r="DK152" s="41"/>
      <c r="DL152" s="41"/>
      <c r="DM152" s="41"/>
      <c r="DN152" s="41"/>
      <c r="DO152" s="41"/>
      <c r="DP152" s="41"/>
    </row>
    <row r="153" spans="1:122" ht="15" hidden="1" customHeight="1" x14ac:dyDescent="0.25">
      <c r="A153" s="47" t="b">
        <f t="shared" ref="A153" si="520">TYPE_TRANSFER_FLUID="вода и пар"</f>
        <v>0</v>
      </c>
      <c r="D153" s="1" t="s">
        <v>166</v>
      </c>
      <c r="E153" s="1">
        <v>6</v>
      </c>
      <c r="G153" s="48" t="str">
        <f>G151&amp;".2"</f>
        <v>8.1.1.0.2.2.2</v>
      </c>
      <c r="H153" s="60" t="s">
        <v>165</v>
      </c>
      <c r="I153" s="60"/>
      <c r="J153" s="48" t="s">
        <v>155</v>
      </c>
      <c r="K153" s="51"/>
      <c r="L153" s="51"/>
      <c r="M153" s="51"/>
      <c r="N153" s="50">
        <f t="shared" si="457"/>
        <v>0</v>
      </c>
      <c r="O153" s="50">
        <f t="shared" si="458"/>
        <v>0</v>
      </c>
      <c r="P153" s="50">
        <f t="shared" si="459"/>
        <v>0</v>
      </c>
      <c r="Q153" s="50">
        <f t="shared" si="460"/>
        <v>0</v>
      </c>
      <c r="R153" s="50">
        <f t="shared" si="461"/>
        <v>0</v>
      </c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>
        <f t="shared" si="463"/>
        <v>0</v>
      </c>
      <c r="AF153" s="51">
        <f t="shared" si="464"/>
        <v>0</v>
      </c>
      <c r="AG153" s="51">
        <f t="shared" si="465"/>
        <v>0</v>
      </c>
      <c r="AH153" s="51">
        <f t="shared" si="466"/>
        <v>0</v>
      </c>
      <c r="AI153" s="51">
        <f t="shared" si="467"/>
        <v>0</v>
      </c>
      <c r="AJ153" s="51"/>
      <c r="AK153" s="51"/>
      <c r="AL153" s="51"/>
      <c r="AM153" s="51"/>
      <c r="AN153" s="51"/>
      <c r="AO153" s="51"/>
      <c r="AP153" s="51"/>
      <c r="AQ153" s="51"/>
      <c r="AR153" s="51"/>
      <c r="AS153" s="51"/>
      <c r="AT153" s="51"/>
      <c r="AU153" s="51"/>
      <c r="AV153" s="50">
        <f t="shared" si="469"/>
        <v>0</v>
      </c>
      <c r="AW153" s="51"/>
      <c r="AX153" s="51"/>
      <c r="AY153" s="51"/>
      <c r="AZ153" s="51"/>
      <c r="BA153" s="50">
        <f t="shared" si="471"/>
        <v>0</v>
      </c>
      <c r="BB153" s="50">
        <f t="shared" si="472"/>
        <v>0</v>
      </c>
      <c r="BC153" s="50">
        <f t="shared" si="473"/>
        <v>0</v>
      </c>
      <c r="BD153" s="50">
        <f t="shared" si="474"/>
        <v>0</v>
      </c>
      <c r="BE153" s="50">
        <f t="shared" si="475"/>
        <v>0</v>
      </c>
      <c r="BF153" s="51"/>
      <c r="BG153" s="51"/>
      <c r="BH153" s="51"/>
      <c r="BI153" s="51"/>
      <c r="BJ153" s="51"/>
      <c r="BK153" s="51"/>
      <c r="BL153" s="51"/>
      <c r="BM153" s="51"/>
      <c r="BN153" s="51"/>
      <c r="BO153" s="51"/>
      <c r="BP153" s="51"/>
      <c r="BQ153" s="51"/>
      <c r="BR153" s="50">
        <f t="shared" si="477"/>
        <v>0</v>
      </c>
      <c r="BS153" s="50">
        <f t="shared" si="478"/>
        <v>0</v>
      </c>
      <c r="BT153" s="50">
        <f t="shared" si="479"/>
        <v>0</v>
      </c>
      <c r="BU153" s="50">
        <f t="shared" si="480"/>
        <v>0</v>
      </c>
      <c r="BV153" s="50">
        <f t="shared" si="481"/>
        <v>0</v>
      </c>
      <c r="BW153" s="51"/>
      <c r="BX153" s="51"/>
      <c r="BY153" s="51"/>
      <c r="BZ153" s="51"/>
      <c r="CA153" s="51"/>
      <c r="CB153" s="51"/>
      <c r="CC153" s="51"/>
      <c r="CD153" s="51"/>
      <c r="CE153" s="51"/>
      <c r="CF153" s="51"/>
      <c r="CG153" s="51"/>
      <c r="CH153" s="51"/>
      <c r="CI153" s="51">
        <f t="array" ref="CI153">BR153</f>
        <v>0</v>
      </c>
      <c r="CJ153" s="51">
        <f t="array" ref="CJ153">CI153</f>
        <v>0</v>
      </c>
      <c r="CK153" s="51">
        <f t="array" ref="CK153">CJ153</f>
        <v>0</v>
      </c>
      <c r="CL153" s="51">
        <f t="array" ref="CL153">CK153</f>
        <v>0</v>
      </c>
      <c r="CM153" s="51">
        <f t="shared" si="483"/>
        <v>0</v>
      </c>
      <c r="CN153" s="51">
        <f t="shared" si="484"/>
        <v>0</v>
      </c>
      <c r="CO153" s="51">
        <f t="shared" si="485"/>
        <v>0</v>
      </c>
      <c r="CP153" s="51">
        <f t="shared" si="486"/>
        <v>0</v>
      </c>
      <c r="CQ153" s="51">
        <f t="shared" si="487"/>
        <v>0</v>
      </c>
      <c r="CR153" s="51"/>
      <c r="CS153" s="51"/>
      <c r="CT153" s="51"/>
      <c r="CU153" s="51"/>
      <c r="CV153" s="51"/>
      <c r="CW153" s="51"/>
      <c r="CX153" s="51"/>
      <c r="CY153" s="51"/>
      <c r="CZ153" s="51"/>
      <c r="DA153" s="51"/>
      <c r="DB153" s="51"/>
      <c r="DC153" s="51"/>
      <c r="DD153" s="46">
        <f t="shared" si="407"/>
        <v>0</v>
      </c>
      <c r="DE153" s="46">
        <f t="shared" si="408"/>
        <v>0</v>
      </c>
      <c r="DF153" s="41">
        <f t="array" ref="DF153">CM153</f>
        <v>0</v>
      </c>
      <c r="DG153" s="41">
        <f t="array" ref="DG153">DF153</f>
        <v>0</v>
      </c>
      <c r="DH153" s="41">
        <f t="array" ref="DH153">DG153</f>
        <v>0</v>
      </c>
      <c r="DI153" s="41">
        <f t="array" ref="DI153">DH153</f>
        <v>0</v>
      </c>
      <c r="DJ153" s="41"/>
      <c r="DK153" s="41"/>
      <c r="DL153" s="41"/>
      <c r="DM153" s="41"/>
      <c r="DN153" s="41"/>
      <c r="DO153" s="41"/>
      <c r="DP153" s="41"/>
    </row>
    <row r="154" spans="1:122" ht="15" hidden="1" customHeight="1" x14ac:dyDescent="0.25">
      <c r="A154" s="47" t="b">
        <f t="shared" ref="A154" si="521">TYPE_TRANSFER_FLUID="вода и пар"</f>
        <v>0</v>
      </c>
      <c r="D154" s="1" t="s">
        <v>168</v>
      </c>
      <c r="E154" s="1">
        <v>7</v>
      </c>
      <c r="G154" s="48" t="str">
        <f>G151&amp;".3"</f>
        <v>8.1.1.0.2.2.3</v>
      </c>
      <c r="H154" s="60" t="s">
        <v>167</v>
      </c>
      <c r="I154" s="60"/>
      <c r="J154" s="48" t="s">
        <v>155</v>
      </c>
      <c r="K154" s="51"/>
      <c r="L154" s="51"/>
      <c r="M154" s="51"/>
      <c r="N154" s="50">
        <f t="shared" si="457"/>
        <v>0</v>
      </c>
      <c r="O154" s="50">
        <f t="shared" si="458"/>
        <v>0</v>
      </c>
      <c r="P154" s="50">
        <f t="shared" si="459"/>
        <v>0</v>
      </c>
      <c r="Q154" s="50">
        <f t="shared" si="460"/>
        <v>0</v>
      </c>
      <c r="R154" s="50">
        <f t="shared" si="461"/>
        <v>0</v>
      </c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>
        <f t="shared" si="463"/>
        <v>0</v>
      </c>
      <c r="AF154" s="51">
        <f t="shared" si="464"/>
        <v>0</v>
      </c>
      <c r="AG154" s="51">
        <f t="shared" si="465"/>
        <v>0</v>
      </c>
      <c r="AH154" s="51">
        <f t="shared" si="466"/>
        <v>0</v>
      </c>
      <c r="AI154" s="51">
        <f t="shared" si="467"/>
        <v>0</v>
      </c>
      <c r="AJ154" s="51"/>
      <c r="AK154" s="51"/>
      <c r="AL154" s="51"/>
      <c r="AM154" s="51"/>
      <c r="AN154" s="51"/>
      <c r="AO154" s="51"/>
      <c r="AP154" s="51"/>
      <c r="AQ154" s="51"/>
      <c r="AR154" s="51"/>
      <c r="AS154" s="51"/>
      <c r="AT154" s="51"/>
      <c r="AU154" s="51"/>
      <c r="AV154" s="50">
        <f t="shared" si="469"/>
        <v>0</v>
      </c>
      <c r="AW154" s="51"/>
      <c r="AX154" s="51"/>
      <c r="AY154" s="51"/>
      <c r="AZ154" s="51"/>
      <c r="BA154" s="50">
        <f t="shared" si="471"/>
        <v>0</v>
      </c>
      <c r="BB154" s="50">
        <f t="shared" si="472"/>
        <v>0</v>
      </c>
      <c r="BC154" s="50">
        <f t="shared" si="473"/>
        <v>0</v>
      </c>
      <c r="BD154" s="50">
        <f t="shared" si="474"/>
        <v>0</v>
      </c>
      <c r="BE154" s="50">
        <f t="shared" si="475"/>
        <v>0</v>
      </c>
      <c r="BF154" s="51"/>
      <c r="BG154" s="51"/>
      <c r="BH154" s="51"/>
      <c r="BI154" s="51"/>
      <c r="BJ154" s="51"/>
      <c r="BK154" s="51"/>
      <c r="BL154" s="51"/>
      <c r="BM154" s="51"/>
      <c r="BN154" s="51"/>
      <c r="BO154" s="51"/>
      <c r="BP154" s="51"/>
      <c r="BQ154" s="51"/>
      <c r="BR154" s="50">
        <f t="shared" si="477"/>
        <v>0</v>
      </c>
      <c r="BS154" s="50">
        <f t="shared" si="478"/>
        <v>0</v>
      </c>
      <c r="BT154" s="50">
        <f t="shared" si="479"/>
        <v>0</v>
      </c>
      <c r="BU154" s="50">
        <f t="shared" si="480"/>
        <v>0</v>
      </c>
      <c r="BV154" s="50">
        <f t="shared" si="481"/>
        <v>0</v>
      </c>
      <c r="BW154" s="51"/>
      <c r="BX154" s="51"/>
      <c r="BY154" s="51"/>
      <c r="BZ154" s="51"/>
      <c r="CA154" s="51"/>
      <c r="CB154" s="51"/>
      <c r="CC154" s="51"/>
      <c r="CD154" s="51"/>
      <c r="CE154" s="51"/>
      <c r="CF154" s="51"/>
      <c r="CG154" s="51"/>
      <c r="CH154" s="51"/>
      <c r="CI154" s="51">
        <f t="array" ref="CI154">BR154</f>
        <v>0</v>
      </c>
      <c r="CJ154" s="51">
        <f t="array" ref="CJ154">CI154</f>
        <v>0</v>
      </c>
      <c r="CK154" s="51">
        <f t="array" ref="CK154">CJ154</f>
        <v>0</v>
      </c>
      <c r="CL154" s="51">
        <f t="array" ref="CL154">CK154</f>
        <v>0</v>
      </c>
      <c r="CM154" s="51">
        <f t="shared" si="483"/>
        <v>0</v>
      </c>
      <c r="CN154" s="51">
        <f t="shared" si="484"/>
        <v>0</v>
      </c>
      <c r="CO154" s="51">
        <f t="shared" si="485"/>
        <v>0</v>
      </c>
      <c r="CP154" s="51">
        <f t="shared" si="486"/>
        <v>0</v>
      </c>
      <c r="CQ154" s="51">
        <f t="shared" si="487"/>
        <v>0</v>
      </c>
      <c r="CR154" s="51"/>
      <c r="CS154" s="51"/>
      <c r="CT154" s="51"/>
      <c r="CU154" s="51"/>
      <c r="CV154" s="51"/>
      <c r="CW154" s="51"/>
      <c r="CX154" s="51"/>
      <c r="CY154" s="51"/>
      <c r="CZ154" s="51"/>
      <c r="DA154" s="51"/>
      <c r="DB154" s="51"/>
      <c r="DC154" s="51"/>
      <c r="DD154" s="46">
        <f t="shared" si="407"/>
        <v>0</v>
      </c>
      <c r="DE154" s="46">
        <f t="shared" si="408"/>
        <v>0</v>
      </c>
      <c r="DF154" s="41">
        <f t="array" ref="DF154">CM154</f>
        <v>0</v>
      </c>
      <c r="DG154" s="41">
        <f t="array" ref="DG154">DF154</f>
        <v>0</v>
      </c>
      <c r="DH154" s="41">
        <f t="array" ref="DH154">DG154</f>
        <v>0</v>
      </c>
      <c r="DI154" s="41">
        <f t="array" ref="DI154">DH154</f>
        <v>0</v>
      </c>
      <c r="DJ154" s="41"/>
      <c r="DK154" s="41"/>
      <c r="DL154" s="41"/>
      <c r="DM154" s="41"/>
      <c r="DN154" s="41"/>
      <c r="DO154" s="41"/>
      <c r="DP154" s="41"/>
    </row>
    <row r="155" spans="1:122" ht="15" hidden="1" customHeight="1" x14ac:dyDescent="0.25">
      <c r="A155" s="47" t="b">
        <f t="shared" ref="A155" si="522">TYPE_TRANSFER_FLUID="вода и пар"</f>
        <v>0</v>
      </c>
      <c r="D155" s="1" t="s">
        <v>173</v>
      </c>
      <c r="E155" s="1">
        <v>8</v>
      </c>
      <c r="G155" s="48" t="str">
        <f>G151&amp;".4"</f>
        <v>8.1.1.0.2.2.4</v>
      </c>
      <c r="H155" s="60" t="s">
        <v>169</v>
      </c>
      <c r="I155" s="60"/>
      <c r="J155" s="48" t="s">
        <v>155</v>
      </c>
      <c r="K155" s="51"/>
      <c r="L155" s="51"/>
      <c r="M155" s="51"/>
      <c r="N155" s="50">
        <f t="shared" si="457"/>
        <v>0</v>
      </c>
      <c r="O155" s="50">
        <f t="shared" si="458"/>
        <v>0</v>
      </c>
      <c r="P155" s="50">
        <f t="shared" si="459"/>
        <v>0</v>
      </c>
      <c r="Q155" s="50">
        <f t="shared" si="460"/>
        <v>0</v>
      </c>
      <c r="R155" s="50">
        <f t="shared" si="461"/>
        <v>0</v>
      </c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>
        <f t="shared" si="463"/>
        <v>0</v>
      </c>
      <c r="AF155" s="51">
        <f t="shared" si="464"/>
        <v>0</v>
      </c>
      <c r="AG155" s="51">
        <f t="shared" si="465"/>
        <v>0</v>
      </c>
      <c r="AH155" s="51">
        <f t="shared" si="466"/>
        <v>0</v>
      </c>
      <c r="AI155" s="51">
        <f t="shared" si="467"/>
        <v>0</v>
      </c>
      <c r="AJ155" s="51"/>
      <c r="AK155" s="51"/>
      <c r="AL155" s="51"/>
      <c r="AM155" s="51"/>
      <c r="AN155" s="51"/>
      <c r="AO155" s="51"/>
      <c r="AP155" s="51"/>
      <c r="AQ155" s="51"/>
      <c r="AR155" s="51"/>
      <c r="AS155" s="51"/>
      <c r="AT155" s="51"/>
      <c r="AU155" s="51"/>
      <c r="AV155" s="50">
        <f t="shared" si="469"/>
        <v>0</v>
      </c>
      <c r="AW155" s="51"/>
      <c r="AX155" s="51"/>
      <c r="AY155" s="51"/>
      <c r="AZ155" s="51"/>
      <c r="BA155" s="50">
        <f t="shared" si="471"/>
        <v>0</v>
      </c>
      <c r="BB155" s="50">
        <f t="shared" si="472"/>
        <v>0</v>
      </c>
      <c r="BC155" s="50">
        <f t="shared" si="473"/>
        <v>0</v>
      </c>
      <c r="BD155" s="50">
        <f t="shared" si="474"/>
        <v>0</v>
      </c>
      <c r="BE155" s="50">
        <f t="shared" si="475"/>
        <v>0</v>
      </c>
      <c r="BF155" s="51"/>
      <c r="BG155" s="51"/>
      <c r="BH155" s="51"/>
      <c r="BI155" s="51"/>
      <c r="BJ155" s="51"/>
      <c r="BK155" s="51"/>
      <c r="BL155" s="51"/>
      <c r="BM155" s="51"/>
      <c r="BN155" s="51"/>
      <c r="BO155" s="51"/>
      <c r="BP155" s="51"/>
      <c r="BQ155" s="51"/>
      <c r="BR155" s="50">
        <f t="shared" si="477"/>
        <v>0</v>
      </c>
      <c r="BS155" s="50">
        <f t="shared" si="478"/>
        <v>0</v>
      </c>
      <c r="BT155" s="50">
        <f t="shared" si="479"/>
        <v>0</v>
      </c>
      <c r="BU155" s="50">
        <f t="shared" si="480"/>
        <v>0</v>
      </c>
      <c r="BV155" s="50">
        <f t="shared" si="481"/>
        <v>0</v>
      </c>
      <c r="BW155" s="51"/>
      <c r="BX155" s="51"/>
      <c r="BY155" s="51"/>
      <c r="BZ155" s="51"/>
      <c r="CA155" s="51"/>
      <c r="CB155" s="51"/>
      <c r="CC155" s="51"/>
      <c r="CD155" s="51"/>
      <c r="CE155" s="51"/>
      <c r="CF155" s="51"/>
      <c r="CG155" s="51"/>
      <c r="CH155" s="51"/>
      <c r="CI155" s="51">
        <f t="array" ref="CI155">BR155</f>
        <v>0</v>
      </c>
      <c r="CJ155" s="51">
        <f t="array" ref="CJ155">CI155</f>
        <v>0</v>
      </c>
      <c r="CK155" s="51">
        <f t="array" ref="CK155">CJ155</f>
        <v>0</v>
      </c>
      <c r="CL155" s="51">
        <f t="array" ref="CL155">CK155</f>
        <v>0</v>
      </c>
      <c r="CM155" s="51">
        <f t="shared" si="483"/>
        <v>0</v>
      </c>
      <c r="CN155" s="51">
        <f t="shared" si="484"/>
        <v>0</v>
      </c>
      <c r="CO155" s="51">
        <f t="shared" si="485"/>
        <v>0</v>
      </c>
      <c r="CP155" s="51">
        <f t="shared" si="486"/>
        <v>0</v>
      </c>
      <c r="CQ155" s="51">
        <f t="shared" si="487"/>
        <v>0</v>
      </c>
      <c r="CR155" s="51"/>
      <c r="CS155" s="51"/>
      <c r="CT155" s="51"/>
      <c r="CU155" s="51"/>
      <c r="CV155" s="51"/>
      <c r="CW155" s="51"/>
      <c r="CX155" s="51"/>
      <c r="CY155" s="51"/>
      <c r="CZ155" s="51"/>
      <c r="DA155" s="51"/>
      <c r="DB155" s="51"/>
      <c r="DC155" s="51"/>
      <c r="DD155" s="46">
        <f t="shared" si="407"/>
        <v>0</v>
      </c>
      <c r="DE155" s="46">
        <f t="shared" si="408"/>
        <v>0</v>
      </c>
      <c r="DF155" s="41">
        <f t="array" ref="DF155">CM155</f>
        <v>0</v>
      </c>
      <c r="DG155" s="41">
        <f t="array" ref="DG155">DF155</f>
        <v>0</v>
      </c>
      <c r="DH155" s="41">
        <f t="array" ref="DH155">DG155</f>
        <v>0</v>
      </c>
      <c r="DI155" s="41">
        <f t="array" ref="DI155">DH155</f>
        <v>0</v>
      </c>
      <c r="DJ155" s="41"/>
      <c r="DK155" s="41"/>
      <c r="DL155" s="41"/>
      <c r="DM155" s="41"/>
      <c r="DN155" s="41"/>
      <c r="DO155" s="41"/>
      <c r="DP155" s="41"/>
    </row>
    <row r="156" spans="1:122" s="34" customFormat="1" ht="15" customHeight="1" x14ac:dyDescent="0.2">
      <c r="A156" s="8"/>
      <c r="B156" s="8"/>
      <c r="C156" s="8"/>
      <c r="D156" s="8"/>
      <c r="E156" s="8"/>
      <c r="G156" s="56" t="s">
        <v>214</v>
      </c>
      <c r="H156" s="61" t="s">
        <v>175</v>
      </c>
      <c r="I156" s="61"/>
      <c r="J156" s="38" t="s">
        <v>155</v>
      </c>
      <c r="K156" s="45">
        <f>K157+K158</f>
        <v>0</v>
      </c>
      <c r="L156" s="45">
        <f>L157+L158</f>
        <v>0</v>
      </c>
      <c r="M156" s="45">
        <f>M157+M158</f>
        <v>0</v>
      </c>
      <c r="N156" s="45">
        <f t="shared" si="457"/>
        <v>4431.7269999999999</v>
      </c>
      <c r="O156" s="45">
        <f t="shared" si="458"/>
        <v>3813.7349999999997</v>
      </c>
      <c r="P156" s="45">
        <f t="shared" si="459"/>
        <v>524.43299999999999</v>
      </c>
      <c r="Q156" s="45">
        <f t="shared" si="460"/>
        <v>0</v>
      </c>
      <c r="R156" s="45">
        <f t="shared" si="461"/>
        <v>93.559000000000012</v>
      </c>
      <c r="S156" s="45">
        <f t="shared" ref="S156:AD156" si="523">S157+S158</f>
        <v>1590.229</v>
      </c>
      <c r="T156" s="45">
        <f t="shared" si="523"/>
        <v>1225.1010000000001</v>
      </c>
      <c r="U156" s="45">
        <f t="shared" si="523"/>
        <v>998.40499999999997</v>
      </c>
      <c r="V156" s="45">
        <f t="shared" si="523"/>
        <v>524.43299999999999</v>
      </c>
      <c r="W156" s="45">
        <f t="shared" si="523"/>
        <v>0</v>
      </c>
      <c r="X156" s="45">
        <f t="shared" si="523"/>
        <v>0</v>
      </c>
      <c r="Y156" s="45">
        <f t="shared" si="523"/>
        <v>0</v>
      </c>
      <c r="Z156" s="45">
        <f t="shared" si="523"/>
        <v>0</v>
      </c>
      <c r="AA156" s="45">
        <f t="shared" si="523"/>
        <v>0</v>
      </c>
      <c r="AB156" s="45">
        <f t="shared" si="523"/>
        <v>21.041</v>
      </c>
      <c r="AC156" s="45">
        <f t="shared" si="523"/>
        <v>43.273000000000003</v>
      </c>
      <c r="AD156" s="45">
        <f t="shared" si="523"/>
        <v>29.245000000000001</v>
      </c>
      <c r="AE156" s="97">
        <f t="shared" si="463"/>
        <v>0</v>
      </c>
      <c r="AF156" s="74">
        <f t="shared" si="464"/>
        <v>0</v>
      </c>
      <c r="AG156" s="74">
        <f t="shared" si="465"/>
        <v>0</v>
      </c>
      <c r="AH156" s="74">
        <f t="shared" si="466"/>
        <v>0</v>
      </c>
      <c r="AI156" s="74">
        <f t="shared" si="467"/>
        <v>0</v>
      </c>
      <c r="AJ156" s="74">
        <f t="shared" ref="AJ156:AU156" si="524">AJ157+AJ158</f>
        <v>0</v>
      </c>
      <c r="AK156" s="74">
        <f t="shared" si="524"/>
        <v>0</v>
      </c>
      <c r="AL156" s="74">
        <f t="shared" si="524"/>
        <v>0</v>
      </c>
      <c r="AM156" s="74">
        <f t="shared" si="524"/>
        <v>0</v>
      </c>
      <c r="AN156" s="74">
        <f t="shared" si="524"/>
        <v>0</v>
      </c>
      <c r="AO156" s="74">
        <f t="shared" si="524"/>
        <v>0</v>
      </c>
      <c r="AP156" s="74">
        <f t="shared" si="524"/>
        <v>0</v>
      </c>
      <c r="AQ156" s="74">
        <f t="shared" si="524"/>
        <v>0</v>
      </c>
      <c r="AR156" s="74">
        <f t="shared" si="524"/>
        <v>0</v>
      </c>
      <c r="AS156" s="74">
        <f t="shared" si="524"/>
        <v>0</v>
      </c>
      <c r="AT156" s="74">
        <f t="shared" si="524"/>
        <v>0</v>
      </c>
      <c r="AU156" s="74">
        <f t="shared" si="524"/>
        <v>0</v>
      </c>
      <c r="AV156" s="45">
        <f t="shared" si="469"/>
        <v>347.5</v>
      </c>
      <c r="AW156" s="45">
        <f>AW157+AW158</f>
        <v>176.5</v>
      </c>
      <c r="AX156" s="45">
        <f>AX157+AX158</f>
        <v>28</v>
      </c>
      <c r="AY156" s="45">
        <f>AY157+AY158</f>
        <v>0</v>
      </c>
      <c r="AZ156" s="45">
        <f>AZ157+AZ158</f>
        <v>143</v>
      </c>
      <c r="BA156" s="45">
        <f t="shared" si="471"/>
        <v>271.11199999999997</v>
      </c>
      <c r="BB156" s="45">
        <f t="shared" si="472"/>
        <v>100.11199999999999</v>
      </c>
      <c r="BC156" s="45">
        <f t="shared" si="473"/>
        <v>28</v>
      </c>
      <c r="BD156" s="45">
        <f t="shared" si="474"/>
        <v>0</v>
      </c>
      <c r="BE156" s="45">
        <f t="shared" si="475"/>
        <v>143</v>
      </c>
      <c r="BF156" s="45">
        <f t="shared" ref="BF156:BQ156" si="525">BF157+BF158</f>
        <v>27.346</v>
      </c>
      <c r="BG156" s="45">
        <f t="shared" si="525"/>
        <v>37.003</v>
      </c>
      <c r="BH156" s="45">
        <f t="shared" si="525"/>
        <v>35.762999999999998</v>
      </c>
      <c r="BI156" s="45">
        <f t="shared" si="525"/>
        <v>28</v>
      </c>
      <c r="BJ156" s="45">
        <f t="shared" si="525"/>
        <v>0</v>
      </c>
      <c r="BK156" s="45">
        <f t="shared" si="525"/>
        <v>0</v>
      </c>
      <c r="BL156" s="45">
        <f t="shared" si="525"/>
        <v>0</v>
      </c>
      <c r="BM156" s="45">
        <f t="shared" si="525"/>
        <v>0</v>
      </c>
      <c r="BN156" s="45">
        <f t="shared" si="525"/>
        <v>0</v>
      </c>
      <c r="BO156" s="45">
        <f t="shared" si="525"/>
        <v>28</v>
      </c>
      <c r="BP156" s="45">
        <f t="shared" si="525"/>
        <v>50</v>
      </c>
      <c r="BQ156" s="45">
        <f t="shared" si="525"/>
        <v>65</v>
      </c>
      <c r="BR156" s="45">
        <f t="shared" si="477"/>
        <v>348</v>
      </c>
      <c r="BS156" s="45">
        <f t="shared" si="478"/>
        <v>177</v>
      </c>
      <c r="BT156" s="45">
        <f t="shared" si="479"/>
        <v>28</v>
      </c>
      <c r="BU156" s="45">
        <f t="shared" si="480"/>
        <v>0</v>
      </c>
      <c r="BV156" s="45">
        <f t="shared" si="481"/>
        <v>143</v>
      </c>
      <c r="BW156" s="45">
        <f t="shared" ref="BW156:CH156" si="526">BW157+BW158</f>
        <v>70</v>
      </c>
      <c r="BX156" s="45">
        <f t="shared" si="526"/>
        <v>57</v>
      </c>
      <c r="BY156" s="45">
        <f t="shared" si="526"/>
        <v>50</v>
      </c>
      <c r="BZ156" s="45">
        <f t="shared" si="526"/>
        <v>28</v>
      </c>
      <c r="CA156" s="45">
        <f t="shared" si="526"/>
        <v>0</v>
      </c>
      <c r="CB156" s="45">
        <f t="shared" si="526"/>
        <v>0</v>
      </c>
      <c r="CC156" s="45">
        <f t="shared" si="526"/>
        <v>0</v>
      </c>
      <c r="CD156" s="45">
        <f t="shared" si="526"/>
        <v>0</v>
      </c>
      <c r="CE156" s="45">
        <f t="shared" si="526"/>
        <v>0</v>
      </c>
      <c r="CF156" s="45">
        <f t="shared" si="526"/>
        <v>28</v>
      </c>
      <c r="CG156" s="45">
        <f t="shared" si="526"/>
        <v>50</v>
      </c>
      <c r="CH156" s="45">
        <f t="shared" si="526"/>
        <v>65</v>
      </c>
      <c r="CI156" s="45">
        <f t="array" ref="CI156">BR156</f>
        <v>348</v>
      </c>
      <c r="CJ156" s="45">
        <f t="array" ref="CJ156">CI156</f>
        <v>348</v>
      </c>
      <c r="CK156" s="45">
        <f t="array" ref="CK156">CJ156</f>
        <v>348</v>
      </c>
      <c r="CL156" s="45">
        <f t="array" ref="CL156">CK156</f>
        <v>348</v>
      </c>
      <c r="CM156" s="74">
        <f t="shared" si="483"/>
        <v>0</v>
      </c>
      <c r="CN156" s="74">
        <f t="shared" si="484"/>
        <v>0</v>
      </c>
      <c r="CO156" s="74">
        <f t="shared" si="485"/>
        <v>0</v>
      </c>
      <c r="CP156" s="74">
        <f t="shared" si="486"/>
        <v>0</v>
      </c>
      <c r="CQ156" s="74">
        <f t="shared" si="487"/>
        <v>0</v>
      </c>
      <c r="CR156" s="74">
        <f t="shared" ref="CR156:DC156" si="527">CR157+CR158</f>
        <v>0</v>
      </c>
      <c r="CS156" s="74">
        <f t="shared" si="527"/>
        <v>0</v>
      </c>
      <c r="CT156" s="74">
        <f t="shared" si="527"/>
        <v>0</v>
      </c>
      <c r="CU156" s="74">
        <f t="shared" si="527"/>
        <v>0</v>
      </c>
      <c r="CV156" s="74">
        <f t="shared" si="527"/>
        <v>0</v>
      </c>
      <c r="CW156" s="74">
        <f t="shared" si="527"/>
        <v>0</v>
      </c>
      <c r="CX156" s="74">
        <f t="shared" si="527"/>
        <v>0</v>
      </c>
      <c r="CY156" s="74">
        <f t="shared" si="527"/>
        <v>0</v>
      </c>
      <c r="CZ156" s="74">
        <f t="shared" si="527"/>
        <v>0</v>
      </c>
      <c r="DA156" s="74">
        <f t="shared" si="527"/>
        <v>0</v>
      </c>
      <c r="DB156" s="74">
        <f t="shared" si="527"/>
        <v>0</v>
      </c>
      <c r="DC156" s="74">
        <f t="shared" si="527"/>
        <v>0</v>
      </c>
      <c r="DD156" s="75">
        <f t="shared" si="407"/>
        <v>0</v>
      </c>
      <c r="DE156" s="75">
        <f t="shared" si="408"/>
        <v>-348</v>
      </c>
      <c r="DF156" s="74">
        <f t="array" ref="DF156">CM156</f>
        <v>0</v>
      </c>
      <c r="DG156" s="74">
        <f t="array" ref="DG156">DF156</f>
        <v>0</v>
      </c>
      <c r="DH156" s="74">
        <f t="array" ref="DH156">DG156</f>
        <v>0</v>
      </c>
      <c r="DI156" s="74">
        <f t="array" ref="DI156">DH156</f>
        <v>0</v>
      </c>
      <c r="DJ156" s="74"/>
      <c r="DK156" s="74"/>
      <c r="DL156" s="74"/>
      <c r="DM156" s="74"/>
      <c r="DN156" s="74"/>
      <c r="DO156" s="74"/>
      <c r="DP156" s="74"/>
      <c r="DR156" s="42"/>
    </row>
    <row r="157" spans="1:122" ht="15" customHeight="1" x14ac:dyDescent="0.25">
      <c r="D157" s="1" t="s">
        <v>159</v>
      </c>
      <c r="E157" s="1">
        <v>1</v>
      </c>
      <c r="G157" s="48" t="str">
        <f>G156&amp;".0.1"</f>
        <v>8.1.2.0.1</v>
      </c>
      <c r="H157" s="53" t="s">
        <v>159</v>
      </c>
      <c r="I157" s="53"/>
      <c r="J157" s="48" t="s">
        <v>155</v>
      </c>
      <c r="K157" s="97">
        <v>0</v>
      </c>
      <c r="L157" s="97">
        <v>0</v>
      </c>
      <c r="M157" s="97">
        <v>0</v>
      </c>
      <c r="N157" s="50">
        <f t="shared" si="457"/>
        <v>4431.7269999999999</v>
      </c>
      <c r="O157" s="50">
        <f t="shared" si="458"/>
        <v>3813.7349999999997</v>
      </c>
      <c r="P157" s="50">
        <f t="shared" si="459"/>
        <v>524.43299999999999</v>
      </c>
      <c r="Q157" s="50">
        <f t="shared" si="460"/>
        <v>0</v>
      </c>
      <c r="R157" s="50">
        <f t="shared" si="461"/>
        <v>93.559000000000012</v>
      </c>
      <c r="S157" s="97">
        <v>1590.229</v>
      </c>
      <c r="T157" s="97">
        <v>1225.1010000000001</v>
      </c>
      <c r="U157" s="97">
        <v>998.40499999999997</v>
      </c>
      <c r="V157" s="97">
        <v>524.43299999999999</v>
      </c>
      <c r="W157" s="97">
        <v>0</v>
      </c>
      <c r="X157" s="97">
        <v>0</v>
      </c>
      <c r="Y157" s="97">
        <v>0</v>
      </c>
      <c r="Z157" s="97">
        <v>0</v>
      </c>
      <c r="AA157" s="97">
        <v>0</v>
      </c>
      <c r="AB157" s="97">
        <v>21.041</v>
      </c>
      <c r="AC157" s="97">
        <v>43.273000000000003</v>
      </c>
      <c r="AD157" s="97">
        <v>29.245000000000001</v>
      </c>
      <c r="AE157" s="97">
        <f t="shared" si="463"/>
        <v>0</v>
      </c>
      <c r="AF157" s="97">
        <f t="shared" si="464"/>
        <v>0</v>
      </c>
      <c r="AG157" s="97">
        <f t="shared" si="465"/>
        <v>0</v>
      </c>
      <c r="AH157" s="97">
        <f t="shared" si="466"/>
        <v>0</v>
      </c>
      <c r="AI157" s="97">
        <f t="shared" si="467"/>
        <v>0</v>
      </c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50">
        <f t="shared" si="469"/>
        <v>347.5</v>
      </c>
      <c r="AW157" s="97">
        <v>176.5</v>
      </c>
      <c r="AX157" s="97">
        <v>28</v>
      </c>
      <c r="AY157" s="97">
        <v>0</v>
      </c>
      <c r="AZ157" s="97">
        <v>143</v>
      </c>
      <c r="BA157" s="50">
        <f t="shared" si="471"/>
        <v>271.11199999999997</v>
      </c>
      <c r="BB157" s="50">
        <f t="shared" si="472"/>
        <v>100.11199999999999</v>
      </c>
      <c r="BC157" s="50">
        <f t="shared" si="473"/>
        <v>28</v>
      </c>
      <c r="BD157" s="50">
        <f t="shared" si="474"/>
        <v>0</v>
      </c>
      <c r="BE157" s="50">
        <f t="shared" si="475"/>
        <v>143</v>
      </c>
      <c r="BF157" s="97">
        <v>27.346</v>
      </c>
      <c r="BG157" s="97">
        <v>37.003</v>
      </c>
      <c r="BH157" s="97">
        <v>35.762999999999998</v>
      </c>
      <c r="BI157" s="97">
        <v>28</v>
      </c>
      <c r="BJ157" s="97">
        <v>0</v>
      </c>
      <c r="BK157" s="97">
        <v>0</v>
      </c>
      <c r="BL157" s="97">
        <v>0</v>
      </c>
      <c r="BM157" s="97">
        <v>0</v>
      </c>
      <c r="BN157" s="97">
        <v>0</v>
      </c>
      <c r="BO157" s="97">
        <v>28</v>
      </c>
      <c r="BP157" s="97">
        <v>50</v>
      </c>
      <c r="BQ157" s="97">
        <v>65</v>
      </c>
      <c r="BR157" s="50">
        <f t="shared" si="477"/>
        <v>348</v>
      </c>
      <c r="BS157" s="50">
        <f t="shared" si="478"/>
        <v>177</v>
      </c>
      <c r="BT157" s="50">
        <f t="shared" si="479"/>
        <v>28</v>
      </c>
      <c r="BU157" s="50">
        <f t="shared" si="480"/>
        <v>0</v>
      </c>
      <c r="BV157" s="50">
        <f t="shared" si="481"/>
        <v>143</v>
      </c>
      <c r="BW157" s="97">
        <v>70</v>
      </c>
      <c r="BX157" s="97">
        <v>57</v>
      </c>
      <c r="BY157" s="97">
        <v>50</v>
      </c>
      <c r="BZ157" s="97">
        <v>28</v>
      </c>
      <c r="CA157" s="97">
        <v>0</v>
      </c>
      <c r="CB157" s="97">
        <v>0</v>
      </c>
      <c r="CC157" s="97">
        <v>0</v>
      </c>
      <c r="CD157" s="97">
        <v>0</v>
      </c>
      <c r="CE157" s="97">
        <v>0</v>
      </c>
      <c r="CF157" s="97">
        <v>28</v>
      </c>
      <c r="CG157" s="97">
        <v>50</v>
      </c>
      <c r="CH157" s="97">
        <v>65</v>
      </c>
      <c r="CI157" s="97">
        <f t="array" ref="CI157">BR157</f>
        <v>348</v>
      </c>
      <c r="CJ157" s="97">
        <f t="array" ref="CJ157">CI157</f>
        <v>348</v>
      </c>
      <c r="CK157" s="97">
        <f t="array" ref="CK157">CJ157</f>
        <v>348</v>
      </c>
      <c r="CL157" s="97">
        <f t="array" ref="CL157">CK157</f>
        <v>348</v>
      </c>
      <c r="CM157" s="97">
        <f t="shared" si="483"/>
        <v>0</v>
      </c>
      <c r="CN157" s="97">
        <f t="shared" si="484"/>
        <v>0</v>
      </c>
      <c r="CO157" s="97">
        <f t="shared" si="485"/>
        <v>0</v>
      </c>
      <c r="CP157" s="97">
        <f t="shared" si="486"/>
        <v>0</v>
      </c>
      <c r="CQ157" s="97">
        <f t="shared" si="487"/>
        <v>0</v>
      </c>
      <c r="CR157" s="97"/>
      <c r="CS157" s="97"/>
      <c r="CT157" s="97"/>
      <c r="CU157" s="97"/>
      <c r="CV157" s="97"/>
      <c r="CW157" s="97"/>
      <c r="CX157" s="97"/>
      <c r="CY157" s="97"/>
      <c r="CZ157" s="97"/>
      <c r="DA157" s="97"/>
      <c r="DB157" s="97"/>
      <c r="DC157" s="97"/>
      <c r="DD157" s="75">
        <f t="shared" si="407"/>
        <v>0</v>
      </c>
      <c r="DE157" s="75">
        <f t="shared" si="408"/>
        <v>-348</v>
      </c>
      <c r="DF157" s="74">
        <f t="array" ref="DF157">CM157</f>
        <v>0</v>
      </c>
      <c r="DG157" s="74">
        <f t="array" ref="DG157">DF157</f>
        <v>0</v>
      </c>
      <c r="DH157" s="74">
        <f t="array" ref="DH157">DG157</f>
        <v>0</v>
      </c>
      <c r="DI157" s="74">
        <f t="array" ref="DI157">DH157</f>
        <v>0</v>
      </c>
      <c r="DJ157" s="74"/>
      <c r="DK157" s="74"/>
      <c r="DL157" s="74"/>
      <c r="DM157" s="74"/>
      <c r="DN157" s="74"/>
      <c r="DO157" s="74"/>
      <c r="DP157" s="74"/>
    </row>
    <row r="158" spans="1:122" ht="15" hidden="1" customHeight="1" x14ac:dyDescent="0.25">
      <c r="A158" s="47" t="b">
        <f t="shared" ref="A158" si="528">TYPE_TRANSFER_FLUID="вода и пар"</f>
        <v>0</v>
      </c>
      <c r="E158" s="1">
        <v>2</v>
      </c>
      <c r="G158" s="48" t="str">
        <f>G156&amp;".0.2"</f>
        <v>8.1.2.0.2</v>
      </c>
      <c r="H158" s="53" t="s">
        <v>160</v>
      </c>
      <c r="I158" s="53"/>
      <c r="J158" s="48" t="s">
        <v>155</v>
      </c>
      <c r="K158" s="50">
        <f>SUM(K159:K160)</f>
        <v>0</v>
      </c>
      <c r="L158" s="50">
        <f>SUM(L159:L160)</f>
        <v>0</v>
      </c>
      <c r="M158" s="50">
        <f>SUM(M159:M160)</f>
        <v>0</v>
      </c>
      <c r="N158" s="50">
        <f t="shared" si="457"/>
        <v>0</v>
      </c>
      <c r="O158" s="50">
        <f t="shared" si="458"/>
        <v>0</v>
      </c>
      <c r="P158" s="50">
        <f t="shared" si="459"/>
        <v>0</v>
      </c>
      <c r="Q158" s="50">
        <f t="shared" si="460"/>
        <v>0</v>
      </c>
      <c r="R158" s="50">
        <f t="shared" si="461"/>
        <v>0</v>
      </c>
      <c r="S158" s="50">
        <f t="shared" ref="S158:AD158" si="529">SUM(S159:S160)</f>
        <v>0</v>
      </c>
      <c r="T158" s="50">
        <f t="shared" si="529"/>
        <v>0</v>
      </c>
      <c r="U158" s="50">
        <f t="shared" si="529"/>
        <v>0</v>
      </c>
      <c r="V158" s="50">
        <f t="shared" si="529"/>
        <v>0</v>
      </c>
      <c r="W158" s="50">
        <f t="shared" si="529"/>
        <v>0</v>
      </c>
      <c r="X158" s="50">
        <f t="shared" si="529"/>
        <v>0</v>
      </c>
      <c r="Y158" s="50">
        <f t="shared" si="529"/>
        <v>0</v>
      </c>
      <c r="Z158" s="50">
        <f t="shared" si="529"/>
        <v>0</v>
      </c>
      <c r="AA158" s="50">
        <f t="shared" si="529"/>
        <v>0</v>
      </c>
      <c r="AB158" s="50">
        <f t="shared" si="529"/>
        <v>0</v>
      </c>
      <c r="AC158" s="50">
        <f t="shared" si="529"/>
        <v>0</v>
      </c>
      <c r="AD158" s="50">
        <f t="shared" si="529"/>
        <v>0</v>
      </c>
      <c r="AE158" s="51">
        <f t="shared" si="463"/>
        <v>0</v>
      </c>
      <c r="AF158" s="51">
        <f t="shared" si="464"/>
        <v>0</v>
      </c>
      <c r="AG158" s="51">
        <f t="shared" si="465"/>
        <v>0</v>
      </c>
      <c r="AH158" s="51">
        <f t="shared" si="466"/>
        <v>0</v>
      </c>
      <c r="AI158" s="51">
        <f t="shared" si="467"/>
        <v>0</v>
      </c>
      <c r="AJ158" s="51">
        <f t="shared" ref="AJ158:AU158" si="530">SUM(AJ159:AJ160)</f>
        <v>0</v>
      </c>
      <c r="AK158" s="51">
        <f t="shared" si="530"/>
        <v>0</v>
      </c>
      <c r="AL158" s="51">
        <f t="shared" si="530"/>
        <v>0</v>
      </c>
      <c r="AM158" s="51">
        <f t="shared" si="530"/>
        <v>0</v>
      </c>
      <c r="AN158" s="51">
        <f t="shared" si="530"/>
        <v>0</v>
      </c>
      <c r="AO158" s="51">
        <f t="shared" si="530"/>
        <v>0</v>
      </c>
      <c r="AP158" s="51">
        <f t="shared" si="530"/>
        <v>0</v>
      </c>
      <c r="AQ158" s="51">
        <f t="shared" si="530"/>
        <v>0</v>
      </c>
      <c r="AR158" s="51">
        <f t="shared" si="530"/>
        <v>0</v>
      </c>
      <c r="AS158" s="51">
        <f t="shared" si="530"/>
        <v>0</v>
      </c>
      <c r="AT158" s="51">
        <f t="shared" si="530"/>
        <v>0</v>
      </c>
      <c r="AU158" s="51">
        <f t="shared" si="530"/>
        <v>0</v>
      </c>
      <c r="AV158" s="50">
        <f t="shared" si="469"/>
        <v>0</v>
      </c>
      <c r="AW158" s="50">
        <f>SUM(AW159:AW160)</f>
        <v>0</v>
      </c>
      <c r="AX158" s="50">
        <f>SUM(AX159:AX160)</f>
        <v>0</v>
      </c>
      <c r="AY158" s="50">
        <f>SUM(AY159:AY160)</f>
        <v>0</v>
      </c>
      <c r="AZ158" s="50">
        <f>SUM(AZ159:AZ160)</f>
        <v>0</v>
      </c>
      <c r="BA158" s="50">
        <f t="shared" si="471"/>
        <v>0</v>
      </c>
      <c r="BB158" s="50">
        <f t="shared" si="472"/>
        <v>0</v>
      </c>
      <c r="BC158" s="50">
        <f t="shared" si="473"/>
        <v>0</v>
      </c>
      <c r="BD158" s="50">
        <f t="shared" si="474"/>
        <v>0</v>
      </c>
      <c r="BE158" s="50">
        <f t="shared" si="475"/>
        <v>0</v>
      </c>
      <c r="BF158" s="50">
        <f t="shared" ref="BF158:BQ158" si="531">SUM(BF159:BF160)</f>
        <v>0</v>
      </c>
      <c r="BG158" s="50">
        <f t="shared" si="531"/>
        <v>0</v>
      </c>
      <c r="BH158" s="50">
        <f t="shared" si="531"/>
        <v>0</v>
      </c>
      <c r="BI158" s="50">
        <f t="shared" si="531"/>
        <v>0</v>
      </c>
      <c r="BJ158" s="50">
        <f t="shared" si="531"/>
        <v>0</v>
      </c>
      <c r="BK158" s="50">
        <f t="shared" si="531"/>
        <v>0</v>
      </c>
      <c r="BL158" s="50">
        <f t="shared" si="531"/>
        <v>0</v>
      </c>
      <c r="BM158" s="50">
        <f t="shared" si="531"/>
        <v>0</v>
      </c>
      <c r="BN158" s="50">
        <f t="shared" si="531"/>
        <v>0</v>
      </c>
      <c r="BO158" s="50">
        <f t="shared" si="531"/>
        <v>0</v>
      </c>
      <c r="BP158" s="50">
        <f t="shared" si="531"/>
        <v>0</v>
      </c>
      <c r="BQ158" s="50">
        <f t="shared" si="531"/>
        <v>0</v>
      </c>
      <c r="BR158" s="50">
        <f t="shared" si="477"/>
        <v>0</v>
      </c>
      <c r="BS158" s="50">
        <f t="shared" si="478"/>
        <v>0</v>
      </c>
      <c r="BT158" s="50">
        <f t="shared" si="479"/>
        <v>0</v>
      </c>
      <c r="BU158" s="50">
        <f t="shared" si="480"/>
        <v>0</v>
      </c>
      <c r="BV158" s="50">
        <f t="shared" si="481"/>
        <v>0</v>
      </c>
      <c r="BW158" s="50">
        <f t="shared" ref="BW158:CH158" si="532">SUM(BW159:BW160)</f>
        <v>0</v>
      </c>
      <c r="BX158" s="50">
        <f t="shared" si="532"/>
        <v>0</v>
      </c>
      <c r="BY158" s="50">
        <f t="shared" si="532"/>
        <v>0</v>
      </c>
      <c r="BZ158" s="50">
        <f t="shared" si="532"/>
        <v>0</v>
      </c>
      <c r="CA158" s="50">
        <f t="shared" si="532"/>
        <v>0</v>
      </c>
      <c r="CB158" s="50">
        <f t="shared" si="532"/>
        <v>0</v>
      </c>
      <c r="CC158" s="50">
        <f t="shared" si="532"/>
        <v>0</v>
      </c>
      <c r="CD158" s="50">
        <f t="shared" si="532"/>
        <v>0</v>
      </c>
      <c r="CE158" s="50">
        <f t="shared" si="532"/>
        <v>0</v>
      </c>
      <c r="CF158" s="50">
        <f t="shared" si="532"/>
        <v>0</v>
      </c>
      <c r="CG158" s="50">
        <f t="shared" si="532"/>
        <v>0</v>
      </c>
      <c r="CH158" s="50">
        <f t="shared" si="532"/>
        <v>0</v>
      </c>
      <c r="CI158" s="50">
        <f t="array" ref="CI158">BR158</f>
        <v>0</v>
      </c>
      <c r="CJ158" s="50">
        <f t="array" ref="CJ158">CI158</f>
        <v>0</v>
      </c>
      <c r="CK158" s="50">
        <f t="array" ref="CK158">CJ158</f>
        <v>0</v>
      </c>
      <c r="CL158" s="50">
        <f t="array" ref="CL158">CK158</f>
        <v>0</v>
      </c>
      <c r="CM158" s="51">
        <f t="shared" si="483"/>
        <v>0</v>
      </c>
      <c r="CN158" s="51">
        <f t="shared" si="484"/>
        <v>0</v>
      </c>
      <c r="CO158" s="51">
        <f t="shared" si="485"/>
        <v>0</v>
      </c>
      <c r="CP158" s="51">
        <f t="shared" si="486"/>
        <v>0</v>
      </c>
      <c r="CQ158" s="51">
        <f t="shared" si="487"/>
        <v>0</v>
      </c>
      <c r="CR158" s="51">
        <f t="shared" ref="CR158:DC158" si="533">SUM(CR159:CR160)</f>
        <v>0</v>
      </c>
      <c r="CS158" s="51">
        <f t="shared" si="533"/>
        <v>0</v>
      </c>
      <c r="CT158" s="51">
        <f t="shared" si="533"/>
        <v>0</v>
      </c>
      <c r="CU158" s="51">
        <f t="shared" si="533"/>
        <v>0</v>
      </c>
      <c r="CV158" s="51">
        <f t="shared" si="533"/>
        <v>0</v>
      </c>
      <c r="CW158" s="51">
        <f t="shared" si="533"/>
        <v>0</v>
      </c>
      <c r="CX158" s="51">
        <f t="shared" si="533"/>
        <v>0</v>
      </c>
      <c r="CY158" s="51">
        <f t="shared" si="533"/>
        <v>0</v>
      </c>
      <c r="CZ158" s="51">
        <f t="shared" si="533"/>
        <v>0</v>
      </c>
      <c r="DA158" s="51">
        <f t="shared" si="533"/>
        <v>0</v>
      </c>
      <c r="DB158" s="51">
        <f t="shared" si="533"/>
        <v>0</v>
      </c>
      <c r="DC158" s="51">
        <f t="shared" si="533"/>
        <v>0</v>
      </c>
      <c r="DD158" s="46">
        <f t="shared" si="407"/>
        <v>0</v>
      </c>
      <c r="DE158" s="46">
        <f t="shared" si="408"/>
        <v>0</v>
      </c>
      <c r="DF158" s="41">
        <f t="array" ref="DF158">CM158</f>
        <v>0</v>
      </c>
      <c r="DG158" s="41">
        <f t="array" ref="DG158">DF158</f>
        <v>0</v>
      </c>
      <c r="DH158" s="41">
        <f t="array" ref="DH158">DG158</f>
        <v>0</v>
      </c>
      <c r="DI158" s="41">
        <f t="array" ref="DI158">DH158</f>
        <v>0</v>
      </c>
      <c r="DJ158" s="41"/>
      <c r="DK158" s="41"/>
      <c r="DL158" s="41"/>
      <c r="DM158" s="41"/>
      <c r="DN158" s="41"/>
      <c r="DO158" s="41"/>
      <c r="DP158" s="41"/>
    </row>
    <row r="159" spans="1:122" ht="15" hidden="1" customHeight="1" x14ac:dyDescent="0.25">
      <c r="A159" s="47" t="b">
        <f t="shared" ref="A159" si="534">TYPE_TRANSFER_FLUID="вода и пар"</f>
        <v>0</v>
      </c>
      <c r="D159" s="1" t="s">
        <v>161</v>
      </c>
      <c r="E159" s="1">
        <v>3</v>
      </c>
      <c r="G159" s="48" t="str">
        <f>G158&amp;".1"</f>
        <v>8.1.2.0.2.1</v>
      </c>
      <c r="H159" s="59" t="s">
        <v>161</v>
      </c>
      <c r="I159" s="59"/>
      <c r="J159" s="48" t="s">
        <v>155</v>
      </c>
      <c r="K159" s="51"/>
      <c r="L159" s="51"/>
      <c r="M159" s="51"/>
      <c r="N159" s="50">
        <f t="shared" si="457"/>
        <v>0</v>
      </c>
      <c r="O159" s="50">
        <f t="shared" si="458"/>
        <v>0</v>
      </c>
      <c r="P159" s="50">
        <f t="shared" si="459"/>
        <v>0</v>
      </c>
      <c r="Q159" s="50">
        <f t="shared" si="460"/>
        <v>0</v>
      </c>
      <c r="R159" s="50">
        <f t="shared" si="461"/>
        <v>0</v>
      </c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>
        <f t="shared" si="463"/>
        <v>0</v>
      </c>
      <c r="AF159" s="51">
        <f t="shared" si="464"/>
        <v>0</v>
      </c>
      <c r="AG159" s="51">
        <f t="shared" si="465"/>
        <v>0</v>
      </c>
      <c r="AH159" s="51">
        <f t="shared" si="466"/>
        <v>0</v>
      </c>
      <c r="AI159" s="51">
        <f t="shared" si="467"/>
        <v>0</v>
      </c>
      <c r="AJ159" s="51"/>
      <c r="AK159" s="51"/>
      <c r="AL159" s="51"/>
      <c r="AM159" s="51"/>
      <c r="AN159" s="51"/>
      <c r="AO159" s="51"/>
      <c r="AP159" s="51"/>
      <c r="AQ159" s="51"/>
      <c r="AR159" s="51"/>
      <c r="AS159" s="51"/>
      <c r="AT159" s="51"/>
      <c r="AU159" s="51"/>
      <c r="AV159" s="50">
        <f t="shared" si="469"/>
        <v>0</v>
      </c>
      <c r="AW159" s="51"/>
      <c r="AX159" s="51"/>
      <c r="AY159" s="51"/>
      <c r="AZ159" s="51"/>
      <c r="BA159" s="50">
        <f t="shared" si="471"/>
        <v>0</v>
      </c>
      <c r="BB159" s="50">
        <f t="shared" si="472"/>
        <v>0</v>
      </c>
      <c r="BC159" s="50">
        <f t="shared" si="473"/>
        <v>0</v>
      </c>
      <c r="BD159" s="50">
        <f t="shared" si="474"/>
        <v>0</v>
      </c>
      <c r="BE159" s="50">
        <f t="shared" si="475"/>
        <v>0</v>
      </c>
      <c r="BF159" s="51"/>
      <c r="BG159" s="51"/>
      <c r="BH159" s="51"/>
      <c r="BI159" s="51"/>
      <c r="BJ159" s="51"/>
      <c r="BK159" s="51"/>
      <c r="BL159" s="51"/>
      <c r="BM159" s="51"/>
      <c r="BN159" s="51"/>
      <c r="BO159" s="51"/>
      <c r="BP159" s="51"/>
      <c r="BQ159" s="51"/>
      <c r="BR159" s="50">
        <f t="shared" si="477"/>
        <v>0</v>
      </c>
      <c r="BS159" s="50">
        <f t="shared" si="478"/>
        <v>0</v>
      </c>
      <c r="BT159" s="50">
        <f t="shared" si="479"/>
        <v>0</v>
      </c>
      <c r="BU159" s="50">
        <f t="shared" si="480"/>
        <v>0</v>
      </c>
      <c r="BV159" s="50">
        <f t="shared" si="481"/>
        <v>0</v>
      </c>
      <c r="BW159" s="51"/>
      <c r="BX159" s="51"/>
      <c r="BY159" s="51"/>
      <c r="BZ159" s="51"/>
      <c r="CA159" s="51"/>
      <c r="CB159" s="51"/>
      <c r="CC159" s="51"/>
      <c r="CD159" s="51"/>
      <c r="CE159" s="51"/>
      <c r="CF159" s="51"/>
      <c r="CG159" s="51"/>
      <c r="CH159" s="51"/>
      <c r="CI159" s="51">
        <f t="array" ref="CI159">BR159</f>
        <v>0</v>
      </c>
      <c r="CJ159" s="51">
        <f t="array" ref="CJ159">CI159</f>
        <v>0</v>
      </c>
      <c r="CK159" s="51">
        <f t="array" ref="CK159">CJ159</f>
        <v>0</v>
      </c>
      <c r="CL159" s="51">
        <f t="array" ref="CL159">CK159</f>
        <v>0</v>
      </c>
      <c r="CM159" s="51">
        <f t="shared" si="483"/>
        <v>0</v>
      </c>
      <c r="CN159" s="51">
        <f t="shared" si="484"/>
        <v>0</v>
      </c>
      <c r="CO159" s="51">
        <f t="shared" si="485"/>
        <v>0</v>
      </c>
      <c r="CP159" s="51">
        <f t="shared" si="486"/>
        <v>0</v>
      </c>
      <c r="CQ159" s="51">
        <f t="shared" si="487"/>
        <v>0</v>
      </c>
      <c r="CR159" s="51"/>
      <c r="CS159" s="51"/>
      <c r="CT159" s="51"/>
      <c r="CU159" s="51"/>
      <c r="CV159" s="51"/>
      <c r="CW159" s="51"/>
      <c r="CX159" s="51"/>
      <c r="CY159" s="51"/>
      <c r="CZ159" s="51"/>
      <c r="DA159" s="51"/>
      <c r="DB159" s="51"/>
      <c r="DC159" s="51"/>
      <c r="DD159" s="46">
        <f t="shared" si="407"/>
        <v>0</v>
      </c>
      <c r="DE159" s="46">
        <f t="shared" si="408"/>
        <v>0</v>
      </c>
      <c r="DF159" s="41">
        <f t="array" ref="DF159">CM159</f>
        <v>0</v>
      </c>
      <c r="DG159" s="41">
        <f t="array" ref="DG159">DF159</f>
        <v>0</v>
      </c>
      <c r="DH159" s="41">
        <f t="array" ref="DH159">DG159</f>
        <v>0</v>
      </c>
      <c r="DI159" s="41">
        <f t="array" ref="DI159">DH159</f>
        <v>0</v>
      </c>
      <c r="DJ159" s="41"/>
      <c r="DK159" s="41"/>
      <c r="DL159" s="41"/>
      <c r="DM159" s="41"/>
      <c r="DN159" s="41"/>
      <c r="DO159" s="41"/>
      <c r="DP159" s="41"/>
    </row>
    <row r="160" spans="1:122" ht="15" hidden="1" customHeight="1" x14ac:dyDescent="0.25">
      <c r="A160" s="47" t="b">
        <f t="shared" ref="A160" si="535">TYPE_TRANSFER_FLUID="вода и пар"</f>
        <v>0</v>
      </c>
      <c r="E160" s="1">
        <v>4</v>
      </c>
      <c r="G160" s="48" t="str">
        <f>G158&amp;".2"</f>
        <v>8.1.2.0.2.2</v>
      </c>
      <c r="H160" s="59" t="s">
        <v>162</v>
      </c>
      <c r="I160" s="59"/>
      <c r="J160" s="48" t="s">
        <v>155</v>
      </c>
      <c r="K160" s="50">
        <f>SUM(K161:K164)</f>
        <v>0</v>
      </c>
      <c r="L160" s="50">
        <f>SUM(L161:L164)</f>
        <v>0</v>
      </c>
      <c r="M160" s="50">
        <f>SUM(M161:M164)</f>
        <v>0</v>
      </c>
      <c r="N160" s="50">
        <f t="shared" si="457"/>
        <v>0</v>
      </c>
      <c r="O160" s="50">
        <f t="shared" si="458"/>
        <v>0</v>
      </c>
      <c r="P160" s="50">
        <f t="shared" si="459"/>
        <v>0</v>
      </c>
      <c r="Q160" s="50">
        <f t="shared" si="460"/>
        <v>0</v>
      </c>
      <c r="R160" s="50">
        <f t="shared" si="461"/>
        <v>0</v>
      </c>
      <c r="S160" s="50">
        <f t="shared" ref="S160:AD160" si="536">SUM(S161:S164)</f>
        <v>0</v>
      </c>
      <c r="T160" s="50">
        <f t="shared" si="536"/>
        <v>0</v>
      </c>
      <c r="U160" s="50">
        <f t="shared" si="536"/>
        <v>0</v>
      </c>
      <c r="V160" s="50">
        <f t="shared" si="536"/>
        <v>0</v>
      </c>
      <c r="W160" s="50">
        <f t="shared" si="536"/>
        <v>0</v>
      </c>
      <c r="X160" s="50">
        <f t="shared" si="536"/>
        <v>0</v>
      </c>
      <c r="Y160" s="50">
        <f t="shared" si="536"/>
        <v>0</v>
      </c>
      <c r="Z160" s="50">
        <f t="shared" si="536"/>
        <v>0</v>
      </c>
      <c r="AA160" s="50">
        <f t="shared" si="536"/>
        <v>0</v>
      </c>
      <c r="AB160" s="50">
        <f t="shared" si="536"/>
        <v>0</v>
      </c>
      <c r="AC160" s="50">
        <f t="shared" si="536"/>
        <v>0</v>
      </c>
      <c r="AD160" s="50">
        <f t="shared" si="536"/>
        <v>0</v>
      </c>
      <c r="AE160" s="51">
        <f t="shared" si="463"/>
        <v>0</v>
      </c>
      <c r="AF160" s="51">
        <f t="shared" si="464"/>
        <v>0</v>
      </c>
      <c r="AG160" s="51">
        <f t="shared" si="465"/>
        <v>0</v>
      </c>
      <c r="AH160" s="51">
        <f t="shared" si="466"/>
        <v>0</v>
      </c>
      <c r="AI160" s="51">
        <f t="shared" si="467"/>
        <v>0</v>
      </c>
      <c r="AJ160" s="51">
        <f t="shared" ref="AJ160:AU160" si="537">SUM(AJ161:AJ164)</f>
        <v>0</v>
      </c>
      <c r="AK160" s="51">
        <f t="shared" si="537"/>
        <v>0</v>
      </c>
      <c r="AL160" s="51">
        <f t="shared" si="537"/>
        <v>0</v>
      </c>
      <c r="AM160" s="51">
        <f t="shared" si="537"/>
        <v>0</v>
      </c>
      <c r="AN160" s="51">
        <f t="shared" si="537"/>
        <v>0</v>
      </c>
      <c r="AO160" s="51">
        <f t="shared" si="537"/>
        <v>0</v>
      </c>
      <c r="AP160" s="51">
        <f t="shared" si="537"/>
        <v>0</v>
      </c>
      <c r="AQ160" s="51">
        <f t="shared" si="537"/>
        <v>0</v>
      </c>
      <c r="AR160" s="51">
        <f t="shared" si="537"/>
        <v>0</v>
      </c>
      <c r="AS160" s="51">
        <f t="shared" si="537"/>
        <v>0</v>
      </c>
      <c r="AT160" s="51">
        <f t="shared" si="537"/>
        <v>0</v>
      </c>
      <c r="AU160" s="51">
        <f t="shared" si="537"/>
        <v>0</v>
      </c>
      <c r="AV160" s="50">
        <f t="shared" si="469"/>
        <v>0</v>
      </c>
      <c r="AW160" s="50">
        <f>SUM(AW161:AW164)</f>
        <v>0</v>
      </c>
      <c r="AX160" s="50">
        <f>SUM(AX161:AX164)</f>
        <v>0</v>
      </c>
      <c r="AY160" s="50">
        <f>SUM(AY161:AY164)</f>
        <v>0</v>
      </c>
      <c r="AZ160" s="50">
        <f>SUM(AZ161:AZ164)</f>
        <v>0</v>
      </c>
      <c r="BA160" s="50">
        <f t="shared" si="471"/>
        <v>0</v>
      </c>
      <c r="BB160" s="50">
        <f t="shared" si="472"/>
        <v>0</v>
      </c>
      <c r="BC160" s="50">
        <f t="shared" si="473"/>
        <v>0</v>
      </c>
      <c r="BD160" s="50">
        <f t="shared" si="474"/>
        <v>0</v>
      </c>
      <c r="BE160" s="50">
        <f t="shared" si="475"/>
        <v>0</v>
      </c>
      <c r="BF160" s="50">
        <f t="shared" ref="BF160:BQ160" si="538">SUM(BF161:BF164)</f>
        <v>0</v>
      </c>
      <c r="BG160" s="50">
        <f t="shared" si="538"/>
        <v>0</v>
      </c>
      <c r="BH160" s="50">
        <f t="shared" si="538"/>
        <v>0</v>
      </c>
      <c r="BI160" s="50">
        <f t="shared" si="538"/>
        <v>0</v>
      </c>
      <c r="BJ160" s="50">
        <f t="shared" si="538"/>
        <v>0</v>
      </c>
      <c r="BK160" s="50">
        <f t="shared" si="538"/>
        <v>0</v>
      </c>
      <c r="BL160" s="50">
        <f t="shared" si="538"/>
        <v>0</v>
      </c>
      <c r="BM160" s="50">
        <f t="shared" si="538"/>
        <v>0</v>
      </c>
      <c r="BN160" s="50">
        <f t="shared" si="538"/>
        <v>0</v>
      </c>
      <c r="BO160" s="50">
        <f t="shared" si="538"/>
        <v>0</v>
      </c>
      <c r="BP160" s="50">
        <f t="shared" si="538"/>
        <v>0</v>
      </c>
      <c r="BQ160" s="50">
        <f t="shared" si="538"/>
        <v>0</v>
      </c>
      <c r="BR160" s="50">
        <f t="shared" si="477"/>
        <v>0</v>
      </c>
      <c r="BS160" s="50">
        <f t="shared" si="478"/>
        <v>0</v>
      </c>
      <c r="BT160" s="50">
        <f t="shared" si="479"/>
        <v>0</v>
      </c>
      <c r="BU160" s="50">
        <f t="shared" si="480"/>
        <v>0</v>
      </c>
      <c r="BV160" s="50">
        <f t="shared" si="481"/>
        <v>0</v>
      </c>
      <c r="BW160" s="50">
        <f t="shared" ref="BW160:CH160" si="539">SUM(BW161:BW164)</f>
        <v>0</v>
      </c>
      <c r="BX160" s="50">
        <f t="shared" si="539"/>
        <v>0</v>
      </c>
      <c r="BY160" s="50">
        <f t="shared" si="539"/>
        <v>0</v>
      </c>
      <c r="BZ160" s="50">
        <f t="shared" si="539"/>
        <v>0</v>
      </c>
      <c r="CA160" s="50">
        <f t="shared" si="539"/>
        <v>0</v>
      </c>
      <c r="CB160" s="50">
        <f t="shared" si="539"/>
        <v>0</v>
      </c>
      <c r="CC160" s="50">
        <f t="shared" si="539"/>
        <v>0</v>
      </c>
      <c r="CD160" s="50">
        <f t="shared" si="539"/>
        <v>0</v>
      </c>
      <c r="CE160" s="50">
        <f t="shared" si="539"/>
        <v>0</v>
      </c>
      <c r="CF160" s="50">
        <f t="shared" si="539"/>
        <v>0</v>
      </c>
      <c r="CG160" s="50">
        <f t="shared" si="539"/>
        <v>0</v>
      </c>
      <c r="CH160" s="50">
        <f t="shared" si="539"/>
        <v>0</v>
      </c>
      <c r="CI160" s="50">
        <f t="array" ref="CI160">BR160</f>
        <v>0</v>
      </c>
      <c r="CJ160" s="50">
        <f t="array" ref="CJ160">CI160</f>
        <v>0</v>
      </c>
      <c r="CK160" s="50">
        <f t="array" ref="CK160">CJ160</f>
        <v>0</v>
      </c>
      <c r="CL160" s="50">
        <f t="array" ref="CL160">CK160</f>
        <v>0</v>
      </c>
      <c r="CM160" s="51">
        <f t="shared" si="483"/>
        <v>0</v>
      </c>
      <c r="CN160" s="51">
        <f t="shared" si="484"/>
        <v>0</v>
      </c>
      <c r="CO160" s="51">
        <f t="shared" si="485"/>
        <v>0</v>
      </c>
      <c r="CP160" s="51">
        <f t="shared" si="486"/>
        <v>0</v>
      </c>
      <c r="CQ160" s="51">
        <f t="shared" si="487"/>
        <v>0</v>
      </c>
      <c r="CR160" s="51">
        <f t="shared" ref="CR160:DC160" si="540">SUM(CR161:CR164)</f>
        <v>0</v>
      </c>
      <c r="CS160" s="51">
        <f t="shared" si="540"/>
        <v>0</v>
      </c>
      <c r="CT160" s="51">
        <f t="shared" si="540"/>
        <v>0</v>
      </c>
      <c r="CU160" s="51">
        <f t="shared" si="540"/>
        <v>0</v>
      </c>
      <c r="CV160" s="51">
        <f t="shared" si="540"/>
        <v>0</v>
      </c>
      <c r="CW160" s="51">
        <f t="shared" si="540"/>
        <v>0</v>
      </c>
      <c r="CX160" s="51">
        <f t="shared" si="540"/>
        <v>0</v>
      </c>
      <c r="CY160" s="51">
        <f t="shared" si="540"/>
        <v>0</v>
      </c>
      <c r="CZ160" s="51">
        <f t="shared" si="540"/>
        <v>0</v>
      </c>
      <c r="DA160" s="51">
        <f t="shared" si="540"/>
        <v>0</v>
      </c>
      <c r="DB160" s="51">
        <f t="shared" si="540"/>
        <v>0</v>
      </c>
      <c r="DC160" s="51">
        <f t="shared" si="540"/>
        <v>0</v>
      </c>
      <c r="DD160" s="46">
        <f t="shared" si="407"/>
        <v>0</v>
      </c>
      <c r="DE160" s="46">
        <f t="shared" si="408"/>
        <v>0</v>
      </c>
      <c r="DF160" s="41">
        <f t="array" ref="DF160">CM160</f>
        <v>0</v>
      </c>
      <c r="DG160" s="41">
        <f t="array" ref="DG160">DF160</f>
        <v>0</v>
      </c>
      <c r="DH160" s="41">
        <f t="array" ref="DH160">DG160</f>
        <v>0</v>
      </c>
      <c r="DI160" s="41">
        <f t="array" ref="DI160">DH160</f>
        <v>0</v>
      </c>
      <c r="DJ160" s="41"/>
      <c r="DK160" s="41"/>
      <c r="DL160" s="41"/>
      <c r="DM160" s="41"/>
      <c r="DN160" s="41"/>
      <c r="DO160" s="41"/>
      <c r="DP160" s="41"/>
    </row>
    <row r="161" spans="1:122" ht="15" hidden="1" customHeight="1" x14ac:dyDescent="0.25">
      <c r="A161" s="47" t="b">
        <f t="shared" ref="A161" si="541">TYPE_TRANSFER_FLUID="вода и пар"</f>
        <v>0</v>
      </c>
      <c r="D161" s="1" t="s">
        <v>164</v>
      </c>
      <c r="E161" s="1">
        <v>5</v>
      </c>
      <c r="G161" s="48" t="str">
        <f>G160&amp;".1"</f>
        <v>8.1.2.0.2.2.1</v>
      </c>
      <c r="H161" s="60" t="s">
        <v>163</v>
      </c>
      <c r="I161" s="60"/>
      <c r="J161" s="48" t="s">
        <v>155</v>
      </c>
      <c r="K161" s="51"/>
      <c r="L161" s="51"/>
      <c r="M161" s="51"/>
      <c r="N161" s="50">
        <f t="shared" si="457"/>
        <v>0</v>
      </c>
      <c r="O161" s="50">
        <f t="shared" si="458"/>
        <v>0</v>
      </c>
      <c r="P161" s="50">
        <f t="shared" si="459"/>
        <v>0</v>
      </c>
      <c r="Q161" s="50">
        <f t="shared" si="460"/>
        <v>0</v>
      </c>
      <c r="R161" s="50">
        <f t="shared" si="461"/>
        <v>0</v>
      </c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>
        <f t="shared" si="463"/>
        <v>0</v>
      </c>
      <c r="AF161" s="51">
        <f t="shared" si="464"/>
        <v>0</v>
      </c>
      <c r="AG161" s="51">
        <f t="shared" si="465"/>
        <v>0</v>
      </c>
      <c r="AH161" s="51">
        <f t="shared" si="466"/>
        <v>0</v>
      </c>
      <c r="AI161" s="51">
        <f t="shared" si="467"/>
        <v>0</v>
      </c>
      <c r="AJ161" s="51"/>
      <c r="AK161" s="51"/>
      <c r="AL161" s="51"/>
      <c r="AM161" s="51"/>
      <c r="AN161" s="51"/>
      <c r="AO161" s="51"/>
      <c r="AP161" s="51"/>
      <c r="AQ161" s="51"/>
      <c r="AR161" s="51"/>
      <c r="AS161" s="51"/>
      <c r="AT161" s="51"/>
      <c r="AU161" s="51"/>
      <c r="AV161" s="50">
        <f t="shared" si="469"/>
        <v>0</v>
      </c>
      <c r="AW161" s="51"/>
      <c r="AX161" s="51"/>
      <c r="AY161" s="51"/>
      <c r="AZ161" s="51"/>
      <c r="BA161" s="50">
        <f t="shared" si="471"/>
        <v>0</v>
      </c>
      <c r="BB161" s="50">
        <f t="shared" si="472"/>
        <v>0</v>
      </c>
      <c r="BC161" s="50">
        <f t="shared" si="473"/>
        <v>0</v>
      </c>
      <c r="BD161" s="50">
        <f t="shared" si="474"/>
        <v>0</v>
      </c>
      <c r="BE161" s="50">
        <f t="shared" si="475"/>
        <v>0</v>
      </c>
      <c r="BF161" s="51"/>
      <c r="BG161" s="51"/>
      <c r="BH161" s="51"/>
      <c r="BI161" s="51"/>
      <c r="BJ161" s="51"/>
      <c r="BK161" s="51"/>
      <c r="BL161" s="51"/>
      <c r="BM161" s="51"/>
      <c r="BN161" s="51"/>
      <c r="BO161" s="51"/>
      <c r="BP161" s="51"/>
      <c r="BQ161" s="51"/>
      <c r="BR161" s="50">
        <f t="shared" si="477"/>
        <v>0</v>
      </c>
      <c r="BS161" s="50">
        <f t="shared" si="478"/>
        <v>0</v>
      </c>
      <c r="BT161" s="50">
        <f t="shared" si="479"/>
        <v>0</v>
      </c>
      <c r="BU161" s="50">
        <f t="shared" si="480"/>
        <v>0</v>
      </c>
      <c r="BV161" s="50">
        <f t="shared" si="481"/>
        <v>0</v>
      </c>
      <c r="BW161" s="51"/>
      <c r="BX161" s="51"/>
      <c r="BY161" s="51"/>
      <c r="BZ161" s="51"/>
      <c r="CA161" s="51"/>
      <c r="CB161" s="51"/>
      <c r="CC161" s="51"/>
      <c r="CD161" s="51"/>
      <c r="CE161" s="51"/>
      <c r="CF161" s="51"/>
      <c r="CG161" s="51"/>
      <c r="CH161" s="51"/>
      <c r="CI161" s="51">
        <f t="array" ref="CI161">BR161</f>
        <v>0</v>
      </c>
      <c r="CJ161" s="51">
        <f t="array" ref="CJ161">CI161</f>
        <v>0</v>
      </c>
      <c r="CK161" s="51">
        <f t="array" ref="CK161">CJ161</f>
        <v>0</v>
      </c>
      <c r="CL161" s="51">
        <f t="array" ref="CL161">CK161</f>
        <v>0</v>
      </c>
      <c r="CM161" s="51">
        <f t="shared" si="483"/>
        <v>0</v>
      </c>
      <c r="CN161" s="51">
        <f t="shared" si="484"/>
        <v>0</v>
      </c>
      <c r="CO161" s="51">
        <f t="shared" si="485"/>
        <v>0</v>
      </c>
      <c r="CP161" s="51">
        <f t="shared" si="486"/>
        <v>0</v>
      </c>
      <c r="CQ161" s="51">
        <f t="shared" si="487"/>
        <v>0</v>
      </c>
      <c r="CR161" s="51"/>
      <c r="CS161" s="51"/>
      <c r="CT161" s="51"/>
      <c r="CU161" s="51"/>
      <c r="CV161" s="51"/>
      <c r="CW161" s="51"/>
      <c r="CX161" s="51"/>
      <c r="CY161" s="51"/>
      <c r="CZ161" s="51"/>
      <c r="DA161" s="51"/>
      <c r="DB161" s="51"/>
      <c r="DC161" s="51"/>
      <c r="DD161" s="46">
        <f t="shared" si="407"/>
        <v>0</v>
      </c>
      <c r="DE161" s="46">
        <f t="shared" si="408"/>
        <v>0</v>
      </c>
      <c r="DF161" s="41">
        <f t="array" ref="DF161">CM161</f>
        <v>0</v>
      </c>
      <c r="DG161" s="41">
        <f t="array" ref="DG161">DF161</f>
        <v>0</v>
      </c>
      <c r="DH161" s="41">
        <f t="array" ref="DH161">DG161</f>
        <v>0</v>
      </c>
      <c r="DI161" s="41">
        <f t="array" ref="DI161">DH161</f>
        <v>0</v>
      </c>
      <c r="DJ161" s="41"/>
      <c r="DK161" s="41"/>
      <c r="DL161" s="41"/>
      <c r="DM161" s="41"/>
      <c r="DN161" s="41"/>
      <c r="DO161" s="41"/>
      <c r="DP161" s="41"/>
    </row>
    <row r="162" spans="1:122" ht="15" hidden="1" customHeight="1" x14ac:dyDescent="0.25">
      <c r="A162" s="47" t="b">
        <f t="shared" ref="A162" si="542">TYPE_TRANSFER_FLUID="вода и пар"</f>
        <v>0</v>
      </c>
      <c r="D162" s="1" t="s">
        <v>166</v>
      </c>
      <c r="E162" s="1">
        <v>6</v>
      </c>
      <c r="G162" s="48" t="str">
        <f>G160&amp;".2"</f>
        <v>8.1.2.0.2.2.2</v>
      </c>
      <c r="H162" s="60" t="s">
        <v>165</v>
      </c>
      <c r="I162" s="60"/>
      <c r="J162" s="48" t="s">
        <v>155</v>
      </c>
      <c r="K162" s="51"/>
      <c r="L162" s="51"/>
      <c r="M162" s="51"/>
      <c r="N162" s="50">
        <f t="shared" si="457"/>
        <v>0</v>
      </c>
      <c r="O162" s="50">
        <f t="shared" si="458"/>
        <v>0</v>
      </c>
      <c r="P162" s="50">
        <f t="shared" si="459"/>
        <v>0</v>
      </c>
      <c r="Q162" s="50">
        <f t="shared" si="460"/>
        <v>0</v>
      </c>
      <c r="R162" s="50">
        <f t="shared" si="461"/>
        <v>0</v>
      </c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>
        <f t="shared" si="463"/>
        <v>0</v>
      </c>
      <c r="AF162" s="51">
        <f t="shared" si="464"/>
        <v>0</v>
      </c>
      <c r="AG162" s="51">
        <f t="shared" si="465"/>
        <v>0</v>
      </c>
      <c r="AH162" s="51">
        <f t="shared" si="466"/>
        <v>0</v>
      </c>
      <c r="AI162" s="51">
        <f t="shared" si="467"/>
        <v>0</v>
      </c>
      <c r="AJ162" s="51"/>
      <c r="AK162" s="51"/>
      <c r="AL162" s="51"/>
      <c r="AM162" s="51"/>
      <c r="AN162" s="51"/>
      <c r="AO162" s="51"/>
      <c r="AP162" s="51"/>
      <c r="AQ162" s="51"/>
      <c r="AR162" s="51"/>
      <c r="AS162" s="51"/>
      <c r="AT162" s="51"/>
      <c r="AU162" s="51"/>
      <c r="AV162" s="50">
        <f t="shared" si="469"/>
        <v>0</v>
      </c>
      <c r="AW162" s="51"/>
      <c r="AX162" s="51"/>
      <c r="AY162" s="51"/>
      <c r="AZ162" s="51"/>
      <c r="BA162" s="50">
        <f t="shared" si="471"/>
        <v>0</v>
      </c>
      <c r="BB162" s="50">
        <f t="shared" si="472"/>
        <v>0</v>
      </c>
      <c r="BC162" s="50">
        <f t="shared" si="473"/>
        <v>0</v>
      </c>
      <c r="BD162" s="50">
        <f t="shared" si="474"/>
        <v>0</v>
      </c>
      <c r="BE162" s="50">
        <f t="shared" si="475"/>
        <v>0</v>
      </c>
      <c r="BF162" s="51"/>
      <c r="BG162" s="51"/>
      <c r="BH162" s="51"/>
      <c r="BI162" s="51"/>
      <c r="BJ162" s="51"/>
      <c r="BK162" s="51"/>
      <c r="BL162" s="51"/>
      <c r="BM162" s="51"/>
      <c r="BN162" s="51"/>
      <c r="BO162" s="51"/>
      <c r="BP162" s="51"/>
      <c r="BQ162" s="51"/>
      <c r="BR162" s="50">
        <f t="shared" si="477"/>
        <v>0</v>
      </c>
      <c r="BS162" s="50">
        <f t="shared" si="478"/>
        <v>0</v>
      </c>
      <c r="BT162" s="50">
        <f t="shared" si="479"/>
        <v>0</v>
      </c>
      <c r="BU162" s="50">
        <f t="shared" si="480"/>
        <v>0</v>
      </c>
      <c r="BV162" s="50">
        <f t="shared" si="481"/>
        <v>0</v>
      </c>
      <c r="BW162" s="51"/>
      <c r="BX162" s="51"/>
      <c r="BY162" s="51"/>
      <c r="BZ162" s="51"/>
      <c r="CA162" s="51"/>
      <c r="CB162" s="51"/>
      <c r="CC162" s="51"/>
      <c r="CD162" s="51"/>
      <c r="CE162" s="51"/>
      <c r="CF162" s="51"/>
      <c r="CG162" s="51"/>
      <c r="CH162" s="51"/>
      <c r="CI162" s="51">
        <f t="array" ref="CI162">BR162</f>
        <v>0</v>
      </c>
      <c r="CJ162" s="51">
        <f t="array" ref="CJ162">CI162</f>
        <v>0</v>
      </c>
      <c r="CK162" s="51">
        <f t="array" ref="CK162">CJ162</f>
        <v>0</v>
      </c>
      <c r="CL162" s="51">
        <f t="array" ref="CL162">CK162</f>
        <v>0</v>
      </c>
      <c r="CM162" s="51">
        <f t="shared" si="483"/>
        <v>0</v>
      </c>
      <c r="CN162" s="51">
        <f t="shared" si="484"/>
        <v>0</v>
      </c>
      <c r="CO162" s="51">
        <f t="shared" si="485"/>
        <v>0</v>
      </c>
      <c r="CP162" s="51">
        <f t="shared" si="486"/>
        <v>0</v>
      </c>
      <c r="CQ162" s="51">
        <f t="shared" si="487"/>
        <v>0</v>
      </c>
      <c r="CR162" s="51"/>
      <c r="CS162" s="51"/>
      <c r="CT162" s="51"/>
      <c r="CU162" s="51"/>
      <c r="CV162" s="51"/>
      <c r="CW162" s="51"/>
      <c r="CX162" s="51"/>
      <c r="CY162" s="51"/>
      <c r="CZ162" s="51"/>
      <c r="DA162" s="51"/>
      <c r="DB162" s="51"/>
      <c r="DC162" s="51"/>
      <c r="DD162" s="46">
        <f t="shared" si="407"/>
        <v>0</v>
      </c>
      <c r="DE162" s="46">
        <f t="shared" si="408"/>
        <v>0</v>
      </c>
      <c r="DF162" s="41">
        <f t="array" ref="DF162">CM162</f>
        <v>0</v>
      </c>
      <c r="DG162" s="41">
        <f t="array" ref="DG162">DF162</f>
        <v>0</v>
      </c>
      <c r="DH162" s="41">
        <f t="array" ref="DH162">DG162</f>
        <v>0</v>
      </c>
      <c r="DI162" s="41">
        <f t="array" ref="DI162">DH162</f>
        <v>0</v>
      </c>
      <c r="DJ162" s="41"/>
      <c r="DK162" s="41"/>
      <c r="DL162" s="41"/>
      <c r="DM162" s="41"/>
      <c r="DN162" s="41"/>
      <c r="DO162" s="41"/>
      <c r="DP162" s="41"/>
    </row>
    <row r="163" spans="1:122" ht="15" hidden="1" customHeight="1" x14ac:dyDescent="0.25">
      <c r="A163" s="47" t="b">
        <f t="shared" ref="A163" si="543">TYPE_TRANSFER_FLUID="вода и пар"</f>
        <v>0</v>
      </c>
      <c r="D163" s="1" t="s">
        <v>168</v>
      </c>
      <c r="E163" s="1">
        <v>7</v>
      </c>
      <c r="G163" s="48" t="str">
        <f>G160&amp;".3"</f>
        <v>8.1.2.0.2.2.3</v>
      </c>
      <c r="H163" s="60" t="s">
        <v>167</v>
      </c>
      <c r="I163" s="60"/>
      <c r="J163" s="48" t="s">
        <v>155</v>
      </c>
      <c r="K163" s="51"/>
      <c r="L163" s="51"/>
      <c r="M163" s="51"/>
      <c r="N163" s="50">
        <f t="shared" si="457"/>
        <v>0</v>
      </c>
      <c r="O163" s="50">
        <f t="shared" si="458"/>
        <v>0</v>
      </c>
      <c r="P163" s="50">
        <f t="shared" si="459"/>
        <v>0</v>
      </c>
      <c r="Q163" s="50">
        <f t="shared" si="460"/>
        <v>0</v>
      </c>
      <c r="R163" s="50">
        <f t="shared" si="461"/>
        <v>0</v>
      </c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>
        <f t="shared" si="463"/>
        <v>0</v>
      </c>
      <c r="AF163" s="51">
        <f t="shared" si="464"/>
        <v>0</v>
      </c>
      <c r="AG163" s="51">
        <f t="shared" si="465"/>
        <v>0</v>
      </c>
      <c r="AH163" s="51">
        <f t="shared" si="466"/>
        <v>0</v>
      </c>
      <c r="AI163" s="51">
        <f t="shared" si="467"/>
        <v>0</v>
      </c>
      <c r="AJ163" s="51"/>
      <c r="AK163" s="51"/>
      <c r="AL163" s="51"/>
      <c r="AM163" s="51"/>
      <c r="AN163" s="51"/>
      <c r="AO163" s="51"/>
      <c r="AP163" s="51"/>
      <c r="AQ163" s="51"/>
      <c r="AR163" s="51"/>
      <c r="AS163" s="51"/>
      <c r="AT163" s="51"/>
      <c r="AU163" s="51"/>
      <c r="AV163" s="50">
        <f t="shared" si="469"/>
        <v>0</v>
      </c>
      <c r="AW163" s="51"/>
      <c r="AX163" s="51"/>
      <c r="AY163" s="51"/>
      <c r="AZ163" s="51"/>
      <c r="BA163" s="50">
        <f t="shared" si="471"/>
        <v>0</v>
      </c>
      <c r="BB163" s="50">
        <f t="shared" si="472"/>
        <v>0</v>
      </c>
      <c r="BC163" s="50">
        <f t="shared" si="473"/>
        <v>0</v>
      </c>
      <c r="BD163" s="50">
        <f t="shared" si="474"/>
        <v>0</v>
      </c>
      <c r="BE163" s="50">
        <f t="shared" si="475"/>
        <v>0</v>
      </c>
      <c r="BF163" s="51"/>
      <c r="BG163" s="51"/>
      <c r="BH163" s="51"/>
      <c r="BI163" s="51"/>
      <c r="BJ163" s="51"/>
      <c r="BK163" s="51"/>
      <c r="BL163" s="51"/>
      <c r="BM163" s="51"/>
      <c r="BN163" s="51"/>
      <c r="BO163" s="51"/>
      <c r="BP163" s="51"/>
      <c r="BQ163" s="51"/>
      <c r="BR163" s="50">
        <f t="shared" si="477"/>
        <v>0</v>
      </c>
      <c r="BS163" s="50">
        <f t="shared" si="478"/>
        <v>0</v>
      </c>
      <c r="BT163" s="50">
        <f t="shared" si="479"/>
        <v>0</v>
      </c>
      <c r="BU163" s="50">
        <f t="shared" si="480"/>
        <v>0</v>
      </c>
      <c r="BV163" s="50">
        <f t="shared" si="481"/>
        <v>0</v>
      </c>
      <c r="BW163" s="51"/>
      <c r="BX163" s="51"/>
      <c r="BY163" s="51"/>
      <c r="BZ163" s="51"/>
      <c r="CA163" s="51"/>
      <c r="CB163" s="51"/>
      <c r="CC163" s="51"/>
      <c r="CD163" s="51"/>
      <c r="CE163" s="51"/>
      <c r="CF163" s="51"/>
      <c r="CG163" s="51"/>
      <c r="CH163" s="51"/>
      <c r="CI163" s="51">
        <f t="array" ref="CI163">BR163</f>
        <v>0</v>
      </c>
      <c r="CJ163" s="51">
        <f t="array" ref="CJ163">CI163</f>
        <v>0</v>
      </c>
      <c r="CK163" s="51">
        <f t="array" ref="CK163">CJ163</f>
        <v>0</v>
      </c>
      <c r="CL163" s="51">
        <f t="array" ref="CL163">CK163</f>
        <v>0</v>
      </c>
      <c r="CM163" s="51">
        <f t="shared" si="483"/>
        <v>0</v>
      </c>
      <c r="CN163" s="51">
        <f t="shared" si="484"/>
        <v>0</v>
      </c>
      <c r="CO163" s="51">
        <f t="shared" si="485"/>
        <v>0</v>
      </c>
      <c r="CP163" s="51">
        <f t="shared" si="486"/>
        <v>0</v>
      </c>
      <c r="CQ163" s="51">
        <f t="shared" si="487"/>
        <v>0</v>
      </c>
      <c r="CR163" s="51"/>
      <c r="CS163" s="51"/>
      <c r="CT163" s="51"/>
      <c r="CU163" s="51"/>
      <c r="CV163" s="51"/>
      <c r="CW163" s="51"/>
      <c r="CX163" s="51"/>
      <c r="CY163" s="51"/>
      <c r="CZ163" s="51"/>
      <c r="DA163" s="51"/>
      <c r="DB163" s="51"/>
      <c r="DC163" s="51"/>
      <c r="DD163" s="46">
        <f t="shared" si="407"/>
        <v>0</v>
      </c>
      <c r="DE163" s="46">
        <f t="shared" si="408"/>
        <v>0</v>
      </c>
      <c r="DF163" s="41">
        <f t="array" ref="DF163">CM163</f>
        <v>0</v>
      </c>
      <c r="DG163" s="41">
        <f t="array" ref="DG163">DF163</f>
        <v>0</v>
      </c>
      <c r="DH163" s="41">
        <f t="array" ref="DH163">DG163</f>
        <v>0</v>
      </c>
      <c r="DI163" s="41">
        <f t="array" ref="DI163">DH163</f>
        <v>0</v>
      </c>
      <c r="DJ163" s="41"/>
      <c r="DK163" s="41"/>
      <c r="DL163" s="41"/>
      <c r="DM163" s="41"/>
      <c r="DN163" s="41"/>
      <c r="DO163" s="41"/>
      <c r="DP163" s="41"/>
    </row>
    <row r="164" spans="1:122" ht="15" hidden="1" customHeight="1" x14ac:dyDescent="0.25">
      <c r="A164" s="47" t="b">
        <f t="shared" ref="A164" si="544">TYPE_TRANSFER_FLUID="вода и пар"</f>
        <v>0</v>
      </c>
      <c r="D164" s="1" t="s">
        <v>173</v>
      </c>
      <c r="E164" s="1">
        <v>8</v>
      </c>
      <c r="G164" s="48" t="str">
        <f>G160&amp;".4"</f>
        <v>8.1.2.0.2.2.4</v>
      </c>
      <c r="H164" s="60" t="s">
        <v>169</v>
      </c>
      <c r="I164" s="60"/>
      <c r="J164" s="48" t="s">
        <v>155</v>
      </c>
      <c r="K164" s="51"/>
      <c r="L164" s="51"/>
      <c r="M164" s="51"/>
      <c r="N164" s="50">
        <f t="shared" si="457"/>
        <v>0</v>
      </c>
      <c r="O164" s="50">
        <f t="shared" si="458"/>
        <v>0</v>
      </c>
      <c r="P164" s="50">
        <f t="shared" si="459"/>
        <v>0</v>
      </c>
      <c r="Q164" s="50">
        <f t="shared" si="460"/>
        <v>0</v>
      </c>
      <c r="R164" s="50">
        <f t="shared" si="461"/>
        <v>0</v>
      </c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>
        <f t="shared" si="463"/>
        <v>0</v>
      </c>
      <c r="AF164" s="51">
        <f t="shared" si="464"/>
        <v>0</v>
      </c>
      <c r="AG164" s="51">
        <f t="shared" si="465"/>
        <v>0</v>
      </c>
      <c r="AH164" s="51">
        <f t="shared" si="466"/>
        <v>0</v>
      </c>
      <c r="AI164" s="51">
        <f t="shared" si="467"/>
        <v>0</v>
      </c>
      <c r="AJ164" s="51"/>
      <c r="AK164" s="51"/>
      <c r="AL164" s="51"/>
      <c r="AM164" s="51"/>
      <c r="AN164" s="51"/>
      <c r="AO164" s="51"/>
      <c r="AP164" s="51"/>
      <c r="AQ164" s="51"/>
      <c r="AR164" s="51"/>
      <c r="AS164" s="51"/>
      <c r="AT164" s="51"/>
      <c r="AU164" s="51"/>
      <c r="AV164" s="50">
        <f t="shared" si="469"/>
        <v>0</v>
      </c>
      <c r="AW164" s="51"/>
      <c r="AX164" s="51"/>
      <c r="AY164" s="51"/>
      <c r="AZ164" s="51"/>
      <c r="BA164" s="50">
        <f t="shared" si="471"/>
        <v>0</v>
      </c>
      <c r="BB164" s="50">
        <f t="shared" si="472"/>
        <v>0</v>
      </c>
      <c r="BC164" s="50">
        <f t="shared" si="473"/>
        <v>0</v>
      </c>
      <c r="BD164" s="50">
        <f t="shared" si="474"/>
        <v>0</v>
      </c>
      <c r="BE164" s="50">
        <f t="shared" si="475"/>
        <v>0</v>
      </c>
      <c r="BF164" s="51"/>
      <c r="BG164" s="51"/>
      <c r="BH164" s="51"/>
      <c r="BI164" s="51"/>
      <c r="BJ164" s="51"/>
      <c r="BK164" s="51"/>
      <c r="BL164" s="51"/>
      <c r="BM164" s="51"/>
      <c r="BN164" s="51"/>
      <c r="BO164" s="51"/>
      <c r="BP164" s="51"/>
      <c r="BQ164" s="51"/>
      <c r="BR164" s="50">
        <f t="shared" si="477"/>
        <v>0</v>
      </c>
      <c r="BS164" s="50">
        <f t="shared" si="478"/>
        <v>0</v>
      </c>
      <c r="BT164" s="50">
        <f t="shared" si="479"/>
        <v>0</v>
      </c>
      <c r="BU164" s="50">
        <f t="shared" si="480"/>
        <v>0</v>
      </c>
      <c r="BV164" s="50">
        <f t="shared" si="481"/>
        <v>0</v>
      </c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>
        <f t="array" ref="CI164">BR164</f>
        <v>0</v>
      </c>
      <c r="CJ164" s="51">
        <f t="array" ref="CJ164">CI164</f>
        <v>0</v>
      </c>
      <c r="CK164" s="51">
        <f t="array" ref="CK164">CJ164</f>
        <v>0</v>
      </c>
      <c r="CL164" s="51">
        <f t="array" ref="CL164">CK164</f>
        <v>0</v>
      </c>
      <c r="CM164" s="51">
        <f t="shared" si="483"/>
        <v>0</v>
      </c>
      <c r="CN164" s="51">
        <f t="shared" si="484"/>
        <v>0</v>
      </c>
      <c r="CO164" s="51">
        <f t="shared" si="485"/>
        <v>0</v>
      </c>
      <c r="CP164" s="51">
        <f t="shared" si="486"/>
        <v>0</v>
      </c>
      <c r="CQ164" s="51">
        <f t="shared" si="487"/>
        <v>0</v>
      </c>
      <c r="CR164" s="51"/>
      <c r="CS164" s="51"/>
      <c r="CT164" s="51"/>
      <c r="CU164" s="51"/>
      <c r="CV164" s="51"/>
      <c r="CW164" s="51"/>
      <c r="CX164" s="51"/>
      <c r="CY164" s="51"/>
      <c r="CZ164" s="51"/>
      <c r="DA164" s="51"/>
      <c r="DB164" s="51"/>
      <c r="DC164" s="51"/>
      <c r="DD164" s="46">
        <f t="shared" si="407"/>
        <v>0</v>
      </c>
      <c r="DE164" s="46">
        <f t="shared" si="408"/>
        <v>0</v>
      </c>
      <c r="DF164" s="41">
        <f t="array" ref="DF164">CM164</f>
        <v>0</v>
      </c>
      <c r="DG164" s="41">
        <f t="array" ref="DG164">DF164</f>
        <v>0</v>
      </c>
      <c r="DH164" s="41">
        <f t="array" ref="DH164">DG164</f>
        <v>0</v>
      </c>
      <c r="DI164" s="41">
        <f t="array" ref="DI164">DH164</f>
        <v>0</v>
      </c>
      <c r="DJ164" s="41"/>
      <c r="DK164" s="41"/>
      <c r="DL164" s="41"/>
      <c r="DM164" s="41"/>
      <c r="DN164" s="41"/>
      <c r="DO164" s="41"/>
      <c r="DP164" s="41"/>
    </row>
    <row r="165" spans="1:122" s="34" customFormat="1" ht="15" customHeight="1" x14ac:dyDescent="0.2">
      <c r="A165" s="8"/>
      <c r="B165" s="8"/>
      <c r="C165" s="8"/>
      <c r="D165" s="8"/>
      <c r="E165" s="8"/>
      <c r="G165" s="54" t="s">
        <v>215</v>
      </c>
      <c r="H165" s="55" t="s">
        <v>216</v>
      </c>
      <c r="I165" s="49"/>
      <c r="J165" s="38" t="s">
        <v>155</v>
      </c>
      <c r="K165" s="45">
        <f>K167+K168</f>
        <v>0</v>
      </c>
      <c r="L165" s="45">
        <f>L167+L168</f>
        <v>0</v>
      </c>
      <c r="M165" s="45">
        <f>M167+M168</f>
        <v>0</v>
      </c>
      <c r="N165" s="45">
        <f t="shared" si="457"/>
        <v>0</v>
      </c>
      <c r="O165" s="45">
        <f t="shared" si="458"/>
        <v>0</v>
      </c>
      <c r="P165" s="45">
        <f t="shared" si="459"/>
        <v>0</v>
      </c>
      <c r="Q165" s="45">
        <f t="shared" si="460"/>
        <v>0</v>
      </c>
      <c r="R165" s="45">
        <f t="shared" si="461"/>
        <v>0</v>
      </c>
      <c r="S165" s="45">
        <f t="shared" ref="S165:AD165" si="545">S167+S168</f>
        <v>0</v>
      </c>
      <c r="T165" s="45">
        <f t="shared" si="545"/>
        <v>0</v>
      </c>
      <c r="U165" s="45">
        <f t="shared" si="545"/>
        <v>0</v>
      </c>
      <c r="V165" s="45">
        <f t="shared" si="545"/>
        <v>0</v>
      </c>
      <c r="W165" s="45">
        <f t="shared" si="545"/>
        <v>0</v>
      </c>
      <c r="X165" s="45">
        <f t="shared" si="545"/>
        <v>0</v>
      </c>
      <c r="Y165" s="45">
        <f t="shared" si="545"/>
        <v>0</v>
      </c>
      <c r="Z165" s="45">
        <f t="shared" si="545"/>
        <v>0</v>
      </c>
      <c r="AA165" s="45">
        <f t="shared" si="545"/>
        <v>0</v>
      </c>
      <c r="AB165" s="45">
        <f t="shared" si="545"/>
        <v>0</v>
      </c>
      <c r="AC165" s="45">
        <f t="shared" si="545"/>
        <v>0</v>
      </c>
      <c r="AD165" s="45">
        <f t="shared" si="545"/>
        <v>0</v>
      </c>
      <c r="AE165" s="74">
        <f t="shared" si="463"/>
        <v>0</v>
      </c>
      <c r="AF165" s="74">
        <f t="shared" si="464"/>
        <v>0</v>
      </c>
      <c r="AG165" s="74">
        <f t="shared" si="465"/>
        <v>0</v>
      </c>
      <c r="AH165" s="74">
        <f t="shared" si="466"/>
        <v>0</v>
      </c>
      <c r="AI165" s="74">
        <f t="shared" si="467"/>
        <v>0</v>
      </c>
      <c r="AJ165" s="74">
        <f t="shared" ref="AJ165:AU165" si="546">AJ167+AJ168</f>
        <v>0</v>
      </c>
      <c r="AK165" s="74">
        <f t="shared" si="546"/>
        <v>0</v>
      </c>
      <c r="AL165" s="74">
        <f t="shared" si="546"/>
        <v>0</v>
      </c>
      <c r="AM165" s="74">
        <f t="shared" si="546"/>
        <v>0</v>
      </c>
      <c r="AN165" s="74">
        <f t="shared" si="546"/>
        <v>0</v>
      </c>
      <c r="AO165" s="74">
        <f t="shared" si="546"/>
        <v>0</v>
      </c>
      <c r="AP165" s="74">
        <f t="shared" si="546"/>
        <v>0</v>
      </c>
      <c r="AQ165" s="74">
        <f t="shared" si="546"/>
        <v>0</v>
      </c>
      <c r="AR165" s="74">
        <f t="shared" si="546"/>
        <v>0</v>
      </c>
      <c r="AS165" s="74">
        <f t="shared" si="546"/>
        <v>0</v>
      </c>
      <c r="AT165" s="74">
        <f t="shared" si="546"/>
        <v>0</v>
      </c>
      <c r="AU165" s="74">
        <f t="shared" si="546"/>
        <v>0</v>
      </c>
      <c r="AV165" s="45">
        <f t="shared" si="469"/>
        <v>0</v>
      </c>
      <c r="AW165" s="45">
        <f>AW167+AW168</f>
        <v>0</v>
      </c>
      <c r="AX165" s="45">
        <f>AX167+AX168</f>
        <v>0</v>
      </c>
      <c r="AY165" s="45">
        <f>AY167+AY168</f>
        <v>0</v>
      </c>
      <c r="AZ165" s="45">
        <f>AZ167+AZ168</f>
        <v>0</v>
      </c>
      <c r="BA165" s="45">
        <f t="shared" si="471"/>
        <v>0</v>
      </c>
      <c r="BB165" s="45">
        <f t="shared" si="472"/>
        <v>0</v>
      </c>
      <c r="BC165" s="45">
        <f t="shared" si="473"/>
        <v>0</v>
      </c>
      <c r="BD165" s="45">
        <f t="shared" si="474"/>
        <v>0</v>
      </c>
      <c r="BE165" s="45">
        <f t="shared" si="475"/>
        <v>0</v>
      </c>
      <c r="BF165" s="45">
        <f t="shared" ref="BF165:BQ165" si="547">BF167+BF168</f>
        <v>0</v>
      </c>
      <c r="BG165" s="45">
        <f t="shared" si="547"/>
        <v>0</v>
      </c>
      <c r="BH165" s="45">
        <f t="shared" si="547"/>
        <v>0</v>
      </c>
      <c r="BI165" s="45">
        <f t="shared" si="547"/>
        <v>0</v>
      </c>
      <c r="BJ165" s="45">
        <f t="shared" si="547"/>
        <v>0</v>
      </c>
      <c r="BK165" s="45">
        <f t="shared" si="547"/>
        <v>0</v>
      </c>
      <c r="BL165" s="45">
        <f t="shared" si="547"/>
        <v>0</v>
      </c>
      <c r="BM165" s="45">
        <f t="shared" si="547"/>
        <v>0</v>
      </c>
      <c r="BN165" s="45">
        <f t="shared" si="547"/>
        <v>0</v>
      </c>
      <c r="BO165" s="45">
        <f t="shared" si="547"/>
        <v>0</v>
      </c>
      <c r="BP165" s="45">
        <f t="shared" si="547"/>
        <v>0</v>
      </c>
      <c r="BQ165" s="45">
        <f t="shared" si="547"/>
        <v>0</v>
      </c>
      <c r="BR165" s="45">
        <f t="shared" si="477"/>
        <v>0</v>
      </c>
      <c r="BS165" s="45">
        <f t="shared" si="478"/>
        <v>0</v>
      </c>
      <c r="BT165" s="45">
        <f t="shared" si="479"/>
        <v>0</v>
      </c>
      <c r="BU165" s="45">
        <f t="shared" si="480"/>
        <v>0</v>
      </c>
      <c r="BV165" s="45">
        <f t="shared" si="481"/>
        <v>0</v>
      </c>
      <c r="BW165" s="45">
        <f t="shared" ref="BW165:CH165" si="548">BW167+BW168</f>
        <v>0</v>
      </c>
      <c r="BX165" s="45">
        <f t="shared" si="548"/>
        <v>0</v>
      </c>
      <c r="BY165" s="45">
        <f t="shared" si="548"/>
        <v>0</v>
      </c>
      <c r="BZ165" s="45">
        <f t="shared" si="548"/>
        <v>0</v>
      </c>
      <c r="CA165" s="45">
        <f t="shared" si="548"/>
        <v>0</v>
      </c>
      <c r="CB165" s="45">
        <f t="shared" si="548"/>
        <v>0</v>
      </c>
      <c r="CC165" s="45">
        <f t="shared" si="548"/>
        <v>0</v>
      </c>
      <c r="CD165" s="45">
        <f t="shared" si="548"/>
        <v>0</v>
      </c>
      <c r="CE165" s="45">
        <f t="shared" si="548"/>
        <v>0</v>
      </c>
      <c r="CF165" s="45">
        <f t="shared" si="548"/>
        <v>0</v>
      </c>
      <c r="CG165" s="45">
        <f t="shared" si="548"/>
        <v>0</v>
      </c>
      <c r="CH165" s="45">
        <f t="shared" si="548"/>
        <v>0</v>
      </c>
      <c r="CI165" s="45">
        <f t="array" ref="CI165">BR165</f>
        <v>0</v>
      </c>
      <c r="CJ165" s="45">
        <f t="array" ref="CJ165">CI165</f>
        <v>0</v>
      </c>
      <c r="CK165" s="45">
        <f t="array" ref="CK165">CJ165</f>
        <v>0</v>
      </c>
      <c r="CL165" s="45">
        <f t="array" ref="CL165">CK165</f>
        <v>0</v>
      </c>
      <c r="CM165" s="74">
        <f t="shared" si="483"/>
        <v>0</v>
      </c>
      <c r="CN165" s="74">
        <f t="shared" si="484"/>
        <v>0</v>
      </c>
      <c r="CO165" s="74">
        <f t="shared" si="485"/>
        <v>0</v>
      </c>
      <c r="CP165" s="74">
        <f t="shared" si="486"/>
        <v>0</v>
      </c>
      <c r="CQ165" s="74">
        <f t="shared" si="487"/>
        <v>0</v>
      </c>
      <c r="CR165" s="74">
        <f t="shared" ref="CR165:DC165" si="549">CR167+CR168</f>
        <v>0</v>
      </c>
      <c r="CS165" s="74">
        <f t="shared" si="549"/>
        <v>0</v>
      </c>
      <c r="CT165" s="74">
        <f t="shared" si="549"/>
        <v>0</v>
      </c>
      <c r="CU165" s="74">
        <f t="shared" si="549"/>
        <v>0</v>
      </c>
      <c r="CV165" s="74">
        <f t="shared" si="549"/>
        <v>0</v>
      </c>
      <c r="CW165" s="74">
        <f t="shared" si="549"/>
        <v>0</v>
      </c>
      <c r="CX165" s="74">
        <f t="shared" si="549"/>
        <v>0</v>
      </c>
      <c r="CY165" s="74">
        <f t="shared" si="549"/>
        <v>0</v>
      </c>
      <c r="CZ165" s="74">
        <f t="shared" si="549"/>
        <v>0</v>
      </c>
      <c r="DA165" s="74">
        <f t="shared" si="549"/>
        <v>0</v>
      </c>
      <c r="DB165" s="74">
        <f t="shared" si="549"/>
        <v>0</v>
      </c>
      <c r="DC165" s="74">
        <f t="shared" si="549"/>
        <v>0</v>
      </c>
      <c r="DD165" s="75">
        <f t="shared" si="407"/>
        <v>0</v>
      </c>
      <c r="DE165" s="75">
        <f t="shared" si="408"/>
        <v>0</v>
      </c>
      <c r="DF165" s="74">
        <f t="array" ref="DF165">CM165</f>
        <v>0</v>
      </c>
      <c r="DG165" s="74">
        <f t="array" ref="DG165">DF165</f>
        <v>0</v>
      </c>
      <c r="DH165" s="74">
        <f t="array" ref="DH165">DG165</f>
        <v>0</v>
      </c>
      <c r="DI165" s="74">
        <f t="array" ref="DI165">DH165</f>
        <v>0</v>
      </c>
      <c r="DJ165" s="74"/>
      <c r="DK165" s="74"/>
      <c r="DL165" s="74"/>
      <c r="DM165" s="74"/>
      <c r="DN165" s="74"/>
      <c r="DO165" s="74"/>
      <c r="DP165" s="74"/>
      <c r="DR165" s="42"/>
    </row>
    <row r="166" spans="1:122" ht="17.25" hidden="1" customHeight="1" x14ac:dyDescent="0.25">
      <c r="A166" s="1" t="b">
        <f>FALSE</f>
        <v>0</v>
      </c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  <c r="BH166" s="64"/>
      <c r="BI166" s="64"/>
      <c r="BJ166" s="64"/>
      <c r="BK166" s="64"/>
      <c r="BL166" s="64"/>
      <c r="BM166" s="64"/>
      <c r="BN166" s="64"/>
      <c r="BO166" s="64"/>
      <c r="BP166" s="64"/>
      <c r="BQ166" s="64"/>
      <c r="BR166" s="102"/>
      <c r="BS166" s="102"/>
      <c r="BT166" s="102"/>
      <c r="BU166" s="102"/>
      <c r="BV166" s="102"/>
      <c r="BW166" s="102"/>
      <c r="BX166" s="102"/>
      <c r="BY166" s="102"/>
      <c r="BZ166" s="102"/>
      <c r="CA166" s="102"/>
      <c r="CB166" s="102"/>
      <c r="CC166" s="102"/>
      <c r="CD166" s="102"/>
      <c r="CE166" s="102"/>
      <c r="CF166" s="102"/>
      <c r="CG166" s="102"/>
      <c r="CH166" s="102"/>
      <c r="CI166" s="102"/>
      <c r="CJ166" s="102"/>
      <c r="CK166" s="102"/>
      <c r="CL166" s="102"/>
      <c r="CM166" s="64"/>
      <c r="CN166" s="64"/>
      <c r="CO166" s="64"/>
      <c r="CP166" s="64"/>
      <c r="CQ166" s="64"/>
      <c r="CR166" s="64"/>
      <c r="CS166" s="64"/>
      <c r="CT166" s="64"/>
      <c r="CU166" s="64"/>
      <c r="CV166" s="64"/>
      <c r="CW166" s="64"/>
      <c r="CX166" s="64"/>
      <c r="CY166" s="64"/>
      <c r="CZ166" s="64"/>
      <c r="DA166" s="64"/>
      <c r="DB166" s="64"/>
      <c r="DC166" s="64"/>
      <c r="DD166" s="64"/>
      <c r="DE166" s="64"/>
      <c r="DF166" s="64"/>
      <c r="DG166" s="64"/>
      <c r="DH166" s="64"/>
      <c r="DI166" s="64"/>
      <c r="DJ166" s="64"/>
      <c r="DK166" s="64"/>
      <c r="DL166" s="64"/>
      <c r="DM166" s="64"/>
      <c r="DN166" s="64"/>
      <c r="DO166" s="64"/>
      <c r="DP166" s="64"/>
    </row>
    <row r="167" spans="1:122" ht="15" customHeight="1" x14ac:dyDescent="0.25">
      <c r="D167" s="1" t="s">
        <v>159</v>
      </c>
      <c r="E167" s="1">
        <v>1</v>
      </c>
      <c r="G167" s="66" t="s">
        <v>112</v>
      </c>
      <c r="H167" s="58" t="s">
        <v>159</v>
      </c>
      <c r="I167" s="58"/>
      <c r="J167" s="48" t="s">
        <v>155</v>
      </c>
      <c r="K167" s="50">
        <f>SUMIF($E$177:$E$178,$E167,K$177:K$178)</f>
        <v>0</v>
      </c>
      <c r="L167" s="50">
        <f>SUMIF($E$177:$E$178,$E167,L$177:L$178)</f>
        <v>0</v>
      </c>
      <c r="M167" s="50">
        <f>SUMIF($E$177:$E$178,$E167,M$177:M$178)</f>
        <v>0</v>
      </c>
      <c r="N167" s="50">
        <f t="shared" ref="N167:N174" si="550">SUM(O167:R167)</f>
        <v>0</v>
      </c>
      <c r="O167" s="50">
        <f t="shared" ref="O167:O174" si="551">SUM(S167:U167)</f>
        <v>0</v>
      </c>
      <c r="P167" s="50">
        <f t="shared" ref="P167:P174" si="552">SUM(V167:X167)</f>
        <v>0</v>
      </c>
      <c r="Q167" s="50">
        <f t="shared" ref="Q167:Q174" si="553">SUM(Y167:AA167)</f>
        <v>0</v>
      </c>
      <c r="R167" s="50">
        <f t="shared" ref="R167:R174" si="554">SUM(AB167:AD167)</f>
        <v>0</v>
      </c>
      <c r="S167" s="50">
        <f t="shared" ref="S167:AD167" si="555">SUMIF($E$177:$E$178,$E167,S$177:S$178)</f>
        <v>0</v>
      </c>
      <c r="T167" s="50">
        <f t="shared" si="555"/>
        <v>0</v>
      </c>
      <c r="U167" s="50">
        <f t="shared" si="555"/>
        <v>0</v>
      </c>
      <c r="V167" s="50">
        <f t="shared" si="555"/>
        <v>0</v>
      </c>
      <c r="W167" s="50">
        <f t="shared" si="555"/>
        <v>0</v>
      </c>
      <c r="X167" s="50">
        <f t="shared" si="555"/>
        <v>0</v>
      </c>
      <c r="Y167" s="50">
        <f t="shared" si="555"/>
        <v>0</v>
      </c>
      <c r="Z167" s="50">
        <f t="shared" si="555"/>
        <v>0</v>
      </c>
      <c r="AA167" s="50">
        <f t="shared" si="555"/>
        <v>0</v>
      </c>
      <c r="AB167" s="50">
        <f t="shared" si="555"/>
        <v>0</v>
      </c>
      <c r="AC167" s="50">
        <f t="shared" si="555"/>
        <v>0</v>
      </c>
      <c r="AD167" s="50">
        <f t="shared" si="555"/>
        <v>0</v>
      </c>
      <c r="AE167" s="97">
        <f t="shared" ref="AE167:AE174" si="556">SUM(AF167:AI167)</f>
        <v>0</v>
      </c>
      <c r="AF167" s="97">
        <f t="shared" ref="AF167:AF174" si="557">SUM(AJ167:AL167)</f>
        <v>0</v>
      </c>
      <c r="AG167" s="97">
        <f t="shared" ref="AG167:AG174" si="558">SUM(AM167:AO167)</f>
        <v>0</v>
      </c>
      <c r="AH167" s="97">
        <f t="shared" ref="AH167:AH174" si="559">SUM(AP167:AR167)</f>
        <v>0</v>
      </c>
      <c r="AI167" s="97">
        <f t="shared" ref="AI167:AI174" si="560">SUM(AS167:AU167)</f>
        <v>0</v>
      </c>
      <c r="AJ167" s="97">
        <f t="shared" ref="AJ167:AU167" si="561">SUMIF($E$177:$E$178,$E167,AJ$177:AJ$178)</f>
        <v>0</v>
      </c>
      <c r="AK167" s="97">
        <f t="shared" si="561"/>
        <v>0</v>
      </c>
      <c r="AL167" s="97">
        <f t="shared" si="561"/>
        <v>0</v>
      </c>
      <c r="AM167" s="97">
        <f t="shared" si="561"/>
        <v>0</v>
      </c>
      <c r="AN167" s="97">
        <f t="shared" si="561"/>
        <v>0</v>
      </c>
      <c r="AO167" s="97">
        <f t="shared" si="561"/>
        <v>0</v>
      </c>
      <c r="AP167" s="97">
        <f t="shared" si="561"/>
        <v>0</v>
      </c>
      <c r="AQ167" s="97">
        <f t="shared" si="561"/>
        <v>0</v>
      </c>
      <c r="AR167" s="97">
        <f t="shared" si="561"/>
        <v>0</v>
      </c>
      <c r="AS167" s="97">
        <f t="shared" si="561"/>
        <v>0</v>
      </c>
      <c r="AT167" s="97">
        <f t="shared" si="561"/>
        <v>0</v>
      </c>
      <c r="AU167" s="97">
        <f t="shared" si="561"/>
        <v>0</v>
      </c>
      <c r="AV167" s="50">
        <f t="shared" ref="AV167:AV174" si="562">SUM(AW167:AZ167)</f>
        <v>0</v>
      </c>
      <c r="AW167" s="50">
        <f>SUMIF($E$177:$E$178,$E167,AW$177:AW$178)</f>
        <v>0</v>
      </c>
      <c r="AX167" s="50">
        <f>SUMIF($E$177:$E$178,$E167,AX$177:AX$178)</f>
        <v>0</v>
      </c>
      <c r="AY167" s="50">
        <f>SUMIF($E$177:$E$178,$E167,AY$177:AY$178)</f>
        <v>0</v>
      </c>
      <c r="AZ167" s="50">
        <f>SUMIF($E$177:$E$178,$E167,AZ$177:AZ$178)</f>
        <v>0</v>
      </c>
      <c r="BA167" s="50">
        <f t="shared" ref="BA167:BA174" si="563">SUM(BB167:BE167)</f>
        <v>0</v>
      </c>
      <c r="BB167" s="50">
        <f t="shared" ref="BB167:BB174" si="564">SUM(BF167:BH167)</f>
        <v>0</v>
      </c>
      <c r="BC167" s="50">
        <f t="shared" ref="BC167:BC174" si="565">SUM(BI167:BK167)</f>
        <v>0</v>
      </c>
      <c r="BD167" s="50">
        <f t="shared" ref="BD167:BD174" si="566">SUM(BL167:BN167)</f>
        <v>0</v>
      </c>
      <c r="BE167" s="50">
        <f t="shared" ref="BE167:BE174" si="567">SUM(BO167:BQ167)</f>
        <v>0</v>
      </c>
      <c r="BF167" s="50">
        <f t="shared" ref="BF167:BQ167" si="568">SUMIF($E$177:$E$178,$E167,BF$177:BF$178)</f>
        <v>0</v>
      </c>
      <c r="BG167" s="50">
        <f t="shared" si="568"/>
        <v>0</v>
      </c>
      <c r="BH167" s="50">
        <f t="shared" si="568"/>
        <v>0</v>
      </c>
      <c r="BI167" s="50">
        <f t="shared" si="568"/>
        <v>0</v>
      </c>
      <c r="BJ167" s="50">
        <f t="shared" si="568"/>
        <v>0</v>
      </c>
      <c r="BK167" s="50">
        <f t="shared" si="568"/>
        <v>0</v>
      </c>
      <c r="BL167" s="50">
        <f t="shared" si="568"/>
        <v>0</v>
      </c>
      <c r="BM167" s="50">
        <f t="shared" si="568"/>
        <v>0</v>
      </c>
      <c r="BN167" s="50">
        <f t="shared" si="568"/>
        <v>0</v>
      </c>
      <c r="BO167" s="50">
        <f t="shared" si="568"/>
        <v>0</v>
      </c>
      <c r="BP167" s="50">
        <f t="shared" si="568"/>
        <v>0</v>
      </c>
      <c r="BQ167" s="50">
        <f t="shared" si="568"/>
        <v>0</v>
      </c>
      <c r="BR167" s="50">
        <f t="shared" ref="BR167:BR174" si="569">SUM(BS167:BV167)</f>
        <v>0</v>
      </c>
      <c r="BS167" s="50">
        <f t="shared" ref="BS167:BS174" si="570">SUM(BW167:BY167)</f>
        <v>0</v>
      </c>
      <c r="BT167" s="50">
        <f t="shared" ref="BT167:BT174" si="571">SUM(BZ167:CB167)</f>
        <v>0</v>
      </c>
      <c r="BU167" s="50">
        <f t="shared" ref="BU167:BU174" si="572">SUM(CC167:CE167)</f>
        <v>0</v>
      </c>
      <c r="BV167" s="50">
        <f t="shared" ref="BV167:BV174" si="573">SUM(CF167:CH167)</f>
        <v>0</v>
      </c>
      <c r="BW167" s="50">
        <f t="shared" ref="BW167:CH167" si="574">SUMIF($E$177:$E$178,$E167,BW$177:BW$178)</f>
        <v>0</v>
      </c>
      <c r="BX167" s="50">
        <f t="shared" si="574"/>
        <v>0</v>
      </c>
      <c r="BY167" s="50">
        <f t="shared" si="574"/>
        <v>0</v>
      </c>
      <c r="BZ167" s="50">
        <f t="shared" si="574"/>
        <v>0</v>
      </c>
      <c r="CA167" s="50">
        <f t="shared" si="574"/>
        <v>0</v>
      </c>
      <c r="CB167" s="50">
        <f t="shared" si="574"/>
        <v>0</v>
      </c>
      <c r="CC167" s="50">
        <f t="shared" si="574"/>
        <v>0</v>
      </c>
      <c r="CD167" s="50">
        <f t="shared" si="574"/>
        <v>0</v>
      </c>
      <c r="CE167" s="50">
        <f t="shared" si="574"/>
        <v>0</v>
      </c>
      <c r="CF167" s="50">
        <f t="shared" si="574"/>
        <v>0</v>
      </c>
      <c r="CG167" s="50">
        <f t="shared" si="574"/>
        <v>0</v>
      </c>
      <c r="CH167" s="50">
        <f t="shared" si="574"/>
        <v>0</v>
      </c>
      <c r="CI167" s="50">
        <f t="array" ref="CI167">BR167</f>
        <v>0</v>
      </c>
      <c r="CJ167" s="50">
        <f t="array" ref="CJ167">CI167</f>
        <v>0</v>
      </c>
      <c r="CK167" s="50">
        <f t="array" ref="CK167">CJ167</f>
        <v>0</v>
      </c>
      <c r="CL167" s="50">
        <f t="array" ref="CL167">CK167</f>
        <v>0</v>
      </c>
      <c r="CM167" s="97">
        <f t="shared" ref="CM167:CM174" si="575">SUM(CN167:CQ167)</f>
        <v>0</v>
      </c>
      <c r="CN167" s="97">
        <f t="shared" ref="CN167:CN174" si="576">SUM(CR167:CT167)</f>
        <v>0</v>
      </c>
      <c r="CO167" s="97">
        <f t="shared" ref="CO167:CO174" si="577">SUM(CU167:CW167)</f>
        <v>0</v>
      </c>
      <c r="CP167" s="97">
        <f t="shared" ref="CP167:CP174" si="578">SUM(CX167:CZ167)</f>
        <v>0</v>
      </c>
      <c r="CQ167" s="97">
        <f t="shared" ref="CQ167:CQ174" si="579">SUM(DA167:DC167)</f>
        <v>0</v>
      </c>
      <c r="CR167" s="97">
        <f t="shared" ref="CR167:DC167" si="580">SUMIF($E$177:$E$178,$E167,CR$177:CR$178)</f>
        <v>0</v>
      </c>
      <c r="CS167" s="97">
        <f t="shared" si="580"/>
        <v>0</v>
      </c>
      <c r="CT167" s="97">
        <f t="shared" si="580"/>
        <v>0</v>
      </c>
      <c r="CU167" s="97">
        <f t="shared" si="580"/>
        <v>0</v>
      </c>
      <c r="CV167" s="97">
        <f t="shared" si="580"/>
        <v>0</v>
      </c>
      <c r="CW167" s="97">
        <f t="shared" si="580"/>
        <v>0</v>
      </c>
      <c r="CX167" s="97">
        <f t="shared" si="580"/>
        <v>0</v>
      </c>
      <c r="CY167" s="97">
        <f t="shared" si="580"/>
        <v>0</v>
      </c>
      <c r="CZ167" s="97">
        <f t="shared" si="580"/>
        <v>0</v>
      </c>
      <c r="DA167" s="97">
        <f t="shared" si="580"/>
        <v>0</v>
      </c>
      <c r="DB167" s="97">
        <f t="shared" si="580"/>
        <v>0</v>
      </c>
      <c r="DC167" s="97">
        <f t="shared" si="580"/>
        <v>0</v>
      </c>
      <c r="DD167" s="75">
        <f t="shared" ref="DD167:DD174" si="581">IF(AV167=0,0,CM167/AV167%)</f>
        <v>0</v>
      </c>
      <c r="DE167" s="75">
        <f t="shared" ref="DE167:DE174" si="582">CM167-BR167</f>
        <v>0</v>
      </c>
      <c r="DF167" s="74">
        <f t="array" ref="DF167">CM167</f>
        <v>0</v>
      </c>
      <c r="DG167" s="74">
        <f t="array" ref="DG167">DF167</f>
        <v>0</v>
      </c>
      <c r="DH167" s="74">
        <f t="array" ref="DH167">DG167</f>
        <v>0</v>
      </c>
      <c r="DI167" s="74">
        <f t="array" ref="DI167">DH167</f>
        <v>0</v>
      </c>
      <c r="DJ167" s="74"/>
      <c r="DK167" s="74"/>
      <c r="DL167" s="74"/>
      <c r="DM167" s="74"/>
      <c r="DN167" s="74"/>
      <c r="DO167" s="74"/>
      <c r="DP167" s="74"/>
    </row>
    <row r="168" spans="1:122" ht="15" hidden="1" customHeight="1" x14ac:dyDescent="0.25">
      <c r="A168" s="47" t="b">
        <f t="shared" ref="A168" si="583">TYPE_TRANSFER_FLUID="вода и пар"</f>
        <v>0</v>
      </c>
      <c r="E168" s="1">
        <v>2</v>
      </c>
      <c r="G168" s="66" t="s">
        <v>113</v>
      </c>
      <c r="H168" s="58" t="s">
        <v>160</v>
      </c>
      <c r="I168" s="58"/>
      <c r="J168" s="48" t="s">
        <v>155</v>
      </c>
      <c r="K168" s="50">
        <f>SUM(K169:K170)</f>
        <v>0</v>
      </c>
      <c r="L168" s="50">
        <f>SUM(L169:L170)</f>
        <v>0</v>
      </c>
      <c r="M168" s="50">
        <f>SUM(M169:M170)</f>
        <v>0</v>
      </c>
      <c r="N168" s="50">
        <f t="shared" si="550"/>
        <v>0</v>
      </c>
      <c r="O168" s="50">
        <f t="shared" si="551"/>
        <v>0</v>
      </c>
      <c r="P168" s="50">
        <f t="shared" si="552"/>
        <v>0</v>
      </c>
      <c r="Q168" s="50">
        <f t="shared" si="553"/>
        <v>0</v>
      </c>
      <c r="R168" s="50">
        <f t="shared" si="554"/>
        <v>0</v>
      </c>
      <c r="S168" s="50">
        <f t="shared" ref="S168:AD168" si="584">SUM(S169:S170)</f>
        <v>0</v>
      </c>
      <c r="T168" s="50">
        <f t="shared" si="584"/>
        <v>0</v>
      </c>
      <c r="U168" s="50">
        <f t="shared" si="584"/>
        <v>0</v>
      </c>
      <c r="V168" s="50">
        <f t="shared" si="584"/>
        <v>0</v>
      </c>
      <c r="W168" s="50">
        <f t="shared" si="584"/>
        <v>0</v>
      </c>
      <c r="X168" s="50">
        <f t="shared" si="584"/>
        <v>0</v>
      </c>
      <c r="Y168" s="50">
        <f t="shared" si="584"/>
        <v>0</v>
      </c>
      <c r="Z168" s="50">
        <f t="shared" si="584"/>
        <v>0</v>
      </c>
      <c r="AA168" s="50">
        <f t="shared" si="584"/>
        <v>0</v>
      </c>
      <c r="AB168" s="50">
        <f t="shared" si="584"/>
        <v>0</v>
      </c>
      <c r="AC168" s="50">
        <f t="shared" si="584"/>
        <v>0</v>
      </c>
      <c r="AD168" s="50">
        <f t="shared" si="584"/>
        <v>0</v>
      </c>
      <c r="AE168" s="51">
        <f t="shared" si="556"/>
        <v>0</v>
      </c>
      <c r="AF168" s="51">
        <f t="shared" si="557"/>
        <v>0</v>
      </c>
      <c r="AG168" s="51">
        <f t="shared" si="558"/>
        <v>0</v>
      </c>
      <c r="AH168" s="51">
        <f t="shared" si="559"/>
        <v>0</v>
      </c>
      <c r="AI168" s="51">
        <f t="shared" si="560"/>
        <v>0</v>
      </c>
      <c r="AJ168" s="51">
        <f t="shared" ref="AJ168:AU168" si="585">SUM(AJ169:AJ170)</f>
        <v>0</v>
      </c>
      <c r="AK168" s="51">
        <f t="shared" si="585"/>
        <v>0</v>
      </c>
      <c r="AL168" s="51">
        <f t="shared" si="585"/>
        <v>0</v>
      </c>
      <c r="AM168" s="51">
        <f t="shared" si="585"/>
        <v>0</v>
      </c>
      <c r="AN168" s="51">
        <f t="shared" si="585"/>
        <v>0</v>
      </c>
      <c r="AO168" s="51">
        <f t="shared" si="585"/>
        <v>0</v>
      </c>
      <c r="AP168" s="51">
        <f t="shared" si="585"/>
        <v>0</v>
      </c>
      <c r="AQ168" s="51">
        <f t="shared" si="585"/>
        <v>0</v>
      </c>
      <c r="AR168" s="51">
        <f t="shared" si="585"/>
        <v>0</v>
      </c>
      <c r="AS168" s="51">
        <f t="shared" si="585"/>
        <v>0</v>
      </c>
      <c r="AT168" s="51">
        <f t="shared" si="585"/>
        <v>0</v>
      </c>
      <c r="AU168" s="51">
        <f t="shared" si="585"/>
        <v>0</v>
      </c>
      <c r="AV168" s="50">
        <f t="shared" si="562"/>
        <v>0</v>
      </c>
      <c r="AW168" s="50">
        <f>SUM(AW169:AW170)</f>
        <v>0</v>
      </c>
      <c r="AX168" s="50">
        <f>SUM(AX169:AX170)</f>
        <v>0</v>
      </c>
      <c r="AY168" s="50">
        <f>SUM(AY169:AY170)</f>
        <v>0</v>
      </c>
      <c r="AZ168" s="50">
        <f>SUM(AZ169:AZ170)</f>
        <v>0</v>
      </c>
      <c r="BA168" s="50">
        <f t="shared" si="563"/>
        <v>0</v>
      </c>
      <c r="BB168" s="50">
        <f t="shared" si="564"/>
        <v>0</v>
      </c>
      <c r="BC168" s="50">
        <f t="shared" si="565"/>
        <v>0</v>
      </c>
      <c r="BD168" s="50">
        <f t="shared" si="566"/>
        <v>0</v>
      </c>
      <c r="BE168" s="50">
        <f t="shared" si="567"/>
        <v>0</v>
      </c>
      <c r="BF168" s="50">
        <f t="shared" ref="BF168:BQ168" si="586">SUM(BF169:BF170)</f>
        <v>0</v>
      </c>
      <c r="BG168" s="50">
        <f t="shared" si="586"/>
        <v>0</v>
      </c>
      <c r="BH168" s="50">
        <f t="shared" si="586"/>
        <v>0</v>
      </c>
      <c r="BI168" s="50">
        <f t="shared" si="586"/>
        <v>0</v>
      </c>
      <c r="BJ168" s="50">
        <f t="shared" si="586"/>
        <v>0</v>
      </c>
      <c r="BK168" s="50">
        <f t="shared" si="586"/>
        <v>0</v>
      </c>
      <c r="BL168" s="50">
        <f t="shared" si="586"/>
        <v>0</v>
      </c>
      <c r="BM168" s="50">
        <f t="shared" si="586"/>
        <v>0</v>
      </c>
      <c r="BN168" s="50">
        <f t="shared" si="586"/>
        <v>0</v>
      </c>
      <c r="BO168" s="50">
        <f t="shared" si="586"/>
        <v>0</v>
      </c>
      <c r="BP168" s="50">
        <f t="shared" si="586"/>
        <v>0</v>
      </c>
      <c r="BQ168" s="50">
        <f t="shared" si="586"/>
        <v>0</v>
      </c>
      <c r="BR168" s="50">
        <f t="shared" si="569"/>
        <v>0</v>
      </c>
      <c r="BS168" s="50">
        <f t="shared" si="570"/>
        <v>0</v>
      </c>
      <c r="BT168" s="50">
        <f t="shared" si="571"/>
        <v>0</v>
      </c>
      <c r="BU168" s="50">
        <f t="shared" si="572"/>
        <v>0</v>
      </c>
      <c r="BV168" s="50">
        <f t="shared" si="573"/>
        <v>0</v>
      </c>
      <c r="BW168" s="50">
        <f t="shared" ref="BW168:CH168" si="587">SUM(BW169:BW170)</f>
        <v>0</v>
      </c>
      <c r="BX168" s="50">
        <f t="shared" si="587"/>
        <v>0</v>
      </c>
      <c r="BY168" s="50">
        <f t="shared" si="587"/>
        <v>0</v>
      </c>
      <c r="BZ168" s="50">
        <f t="shared" si="587"/>
        <v>0</v>
      </c>
      <c r="CA168" s="50">
        <f t="shared" si="587"/>
        <v>0</v>
      </c>
      <c r="CB168" s="50">
        <f t="shared" si="587"/>
        <v>0</v>
      </c>
      <c r="CC168" s="50">
        <f t="shared" si="587"/>
        <v>0</v>
      </c>
      <c r="CD168" s="50">
        <f t="shared" si="587"/>
        <v>0</v>
      </c>
      <c r="CE168" s="50">
        <f t="shared" si="587"/>
        <v>0</v>
      </c>
      <c r="CF168" s="50">
        <f t="shared" si="587"/>
        <v>0</v>
      </c>
      <c r="CG168" s="50">
        <f t="shared" si="587"/>
        <v>0</v>
      </c>
      <c r="CH168" s="50">
        <f t="shared" si="587"/>
        <v>0</v>
      </c>
      <c r="CI168" s="50">
        <f t="array" ref="CI168">BR168</f>
        <v>0</v>
      </c>
      <c r="CJ168" s="50">
        <f t="array" ref="CJ168">CI168</f>
        <v>0</v>
      </c>
      <c r="CK168" s="50">
        <f t="array" ref="CK168">CJ168</f>
        <v>0</v>
      </c>
      <c r="CL168" s="50">
        <f t="array" ref="CL168">CK168</f>
        <v>0</v>
      </c>
      <c r="CM168" s="51">
        <f t="shared" si="575"/>
        <v>0</v>
      </c>
      <c r="CN168" s="51">
        <f t="shared" si="576"/>
        <v>0</v>
      </c>
      <c r="CO168" s="51">
        <f t="shared" si="577"/>
        <v>0</v>
      </c>
      <c r="CP168" s="51">
        <f t="shared" si="578"/>
        <v>0</v>
      </c>
      <c r="CQ168" s="51">
        <f t="shared" si="579"/>
        <v>0</v>
      </c>
      <c r="CR168" s="51">
        <f t="shared" ref="CR168:DC168" si="588">SUM(CR169:CR170)</f>
        <v>0</v>
      </c>
      <c r="CS168" s="51">
        <f t="shared" si="588"/>
        <v>0</v>
      </c>
      <c r="CT168" s="51">
        <f t="shared" si="588"/>
        <v>0</v>
      </c>
      <c r="CU168" s="51">
        <f t="shared" si="588"/>
        <v>0</v>
      </c>
      <c r="CV168" s="51">
        <f t="shared" si="588"/>
        <v>0</v>
      </c>
      <c r="CW168" s="51">
        <f t="shared" si="588"/>
        <v>0</v>
      </c>
      <c r="CX168" s="51">
        <f t="shared" si="588"/>
        <v>0</v>
      </c>
      <c r="CY168" s="51">
        <f t="shared" si="588"/>
        <v>0</v>
      </c>
      <c r="CZ168" s="51">
        <f t="shared" si="588"/>
        <v>0</v>
      </c>
      <c r="DA168" s="51">
        <f t="shared" si="588"/>
        <v>0</v>
      </c>
      <c r="DB168" s="51">
        <f t="shared" si="588"/>
        <v>0</v>
      </c>
      <c r="DC168" s="51">
        <f t="shared" si="588"/>
        <v>0</v>
      </c>
      <c r="DD168" s="46">
        <f t="shared" si="581"/>
        <v>0</v>
      </c>
      <c r="DE168" s="46">
        <f t="shared" si="582"/>
        <v>0</v>
      </c>
      <c r="DF168" s="41">
        <f t="array" ref="DF168">CM168</f>
        <v>0</v>
      </c>
      <c r="DG168" s="41">
        <f t="array" ref="DG168">DF168</f>
        <v>0</v>
      </c>
      <c r="DH168" s="41">
        <f t="array" ref="DH168">DG168</f>
        <v>0</v>
      </c>
      <c r="DI168" s="41">
        <f t="array" ref="DI168">DH168</f>
        <v>0</v>
      </c>
      <c r="DJ168" s="41"/>
      <c r="DK168" s="41"/>
      <c r="DL168" s="41"/>
      <c r="DM168" s="41"/>
      <c r="DN168" s="41"/>
      <c r="DO168" s="41"/>
      <c r="DP168" s="41"/>
    </row>
    <row r="169" spans="1:122" ht="15" hidden="1" customHeight="1" x14ac:dyDescent="0.25">
      <c r="A169" s="47" t="b">
        <f t="shared" ref="A169" si="589">TYPE_TRANSFER_FLUID="вода и пар"</f>
        <v>0</v>
      </c>
      <c r="D169" s="1" t="s">
        <v>161</v>
      </c>
      <c r="E169" s="1">
        <v>3</v>
      </c>
      <c r="G169" s="48" t="str">
        <f>G168&amp;".1"</f>
        <v>8.2.2.1</v>
      </c>
      <c r="H169" s="59" t="s">
        <v>161</v>
      </c>
      <c r="I169" s="59"/>
      <c r="J169" s="48" t="s">
        <v>155</v>
      </c>
      <c r="K169" s="50">
        <f>SUMIF($E$177:$E$178,$E169,K$177:K$178)</f>
        <v>0</v>
      </c>
      <c r="L169" s="50">
        <f>SUMIF($E$177:$E$178,$E169,L$177:L$178)</f>
        <v>0</v>
      </c>
      <c r="M169" s="50">
        <f>SUMIF($E$177:$E$178,$E169,M$177:M$178)</f>
        <v>0</v>
      </c>
      <c r="N169" s="50">
        <f t="shared" si="550"/>
        <v>0</v>
      </c>
      <c r="O169" s="50">
        <f t="shared" si="551"/>
        <v>0</v>
      </c>
      <c r="P169" s="50">
        <f t="shared" si="552"/>
        <v>0</v>
      </c>
      <c r="Q169" s="50">
        <f t="shared" si="553"/>
        <v>0</v>
      </c>
      <c r="R169" s="50">
        <f t="shared" si="554"/>
        <v>0</v>
      </c>
      <c r="S169" s="50">
        <f t="shared" ref="S169:AD169" si="590">SUMIF($E$177:$E$178,$E169,S$177:S$178)</f>
        <v>0</v>
      </c>
      <c r="T169" s="50">
        <f t="shared" si="590"/>
        <v>0</v>
      </c>
      <c r="U169" s="50">
        <f t="shared" si="590"/>
        <v>0</v>
      </c>
      <c r="V169" s="50">
        <f t="shared" si="590"/>
        <v>0</v>
      </c>
      <c r="W169" s="50">
        <f t="shared" si="590"/>
        <v>0</v>
      </c>
      <c r="X169" s="50">
        <f t="shared" si="590"/>
        <v>0</v>
      </c>
      <c r="Y169" s="50">
        <f t="shared" si="590"/>
        <v>0</v>
      </c>
      <c r="Z169" s="50">
        <f t="shared" si="590"/>
        <v>0</v>
      </c>
      <c r="AA169" s="50">
        <f t="shared" si="590"/>
        <v>0</v>
      </c>
      <c r="AB169" s="50">
        <f t="shared" si="590"/>
        <v>0</v>
      </c>
      <c r="AC169" s="50">
        <f t="shared" si="590"/>
        <v>0</v>
      </c>
      <c r="AD169" s="50">
        <f t="shared" si="590"/>
        <v>0</v>
      </c>
      <c r="AE169" s="51">
        <f t="shared" si="556"/>
        <v>0</v>
      </c>
      <c r="AF169" s="51">
        <f t="shared" si="557"/>
        <v>0</v>
      </c>
      <c r="AG169" s="51">
        <f t="shared" si="558"/>
        <v>0</v>
      </c>
      <c r="AH169" s="51">
        <f t="shared" si="559"/>
        <v>0</v>
      </c>
      <c r="AI169" s="51">
        <f t="shared" si="560"/>
        <v>0</v>
      </c>
      <c r="AJ169" s="51">
        <f t="shared" ref="AJ169:AU169" si="591">SUMIF($E$177:$E$178,$E169,AJ$177:AJ$178)</f>
        <v>0</v>
      </c>
      <c r="AK169" s="51">
        <f t="shared" si="591"/>
        <v>0</v>
      </c>
      <c r="AL169" s="51">
        <f t="shared" si="591"/>
        <v>0</v>
      </c>
      <c r="AM169" s="51">
        <f t="shared" si="591"/>
        <v>0</v>
      </c>
      <c r="AN169" s="51">
        <f t="shared" si="591"/>
        <v>0</v>
      </c>
      <c r="AO169" s="51">
        <f t="shared" si="591"/>
        <v>0</v>
      </c>
      <c r="AP169" s="51">
        <f t="shared" si="591"/>
        <v>0</v>
      </c>
      <c r="AQ169" s="51">
        <f t="shared" si="591"/>
        <v>0</v>
      </c>
      <c r="AR169" s="51">
        <f t="shared" si="591"/>
        <v>0</v>
      </c>
      <c r="AS169" s="51">
        <f t="shared" si="591"/>
        <v>0</v>
      </c>
      <c r="AT169" s="51">
        <f t="shared" si="591"/>
        <v>0</v>
      </c>
      <c r="AU169" s="51">
        <f t="shared" si="591"/>
        <v>0</v>
      </c>
      <c r="AV169" s="50">
        <f t="shared" si="562"/>
        <v>0</v>
      </c>
      <c r="AW169" s="50">
        <f>SUMIF($E$177:$E$178,$E169,AW$177:AW$178)</f>
        <v>0</v>
      </c>
      <c r="AX169" s="50">
        <f>SUMIF($E$177:$E$178,$E169,AX$177:AX$178)</f>
        <v>0</v>
      </c>
      <c r="AY169" s="50">
        <f>SUMIF($E$177:$E$178,$E169,AY$177:AY$178)</f>
        <v>0</v>
      </c>
      <c r="AZ169" s="50">
        <f>SUMIF($E$177:$E$178,$E169,AZ$177:AZ$178)</f>
        <v>0</v>
      </c>
      <c r="BA169" s="50">
        <f t="shared" si="563"/>
        <v>0</v>
      </c>
      <c r="BB169" s="50">
        <f t="shared" si="564"/>
        <v>0</v>
      </c>
      <c r="BC169" s="50">
        <f t="shared" si="565"/>
        <v>0</v>
      </c>
      <c r="BD169" s="50">
        <f t="shared" si="566"/>
        <v>0</v>
      </c>
      <c r="BE169" s="50">
        <f t="shared" si="567"/>
        <v>0</v>
      </c>
      <c r="BF169" s="50">
        <f t="shared" ref="BF169:BQ169" si="592">SUMIF($E$177:$E$178,$E169,BF$177:BF$178)</f>
        <v>0</v>
      </c>
      <c r="BG169" s="50">
        <f t="shared" si="592"/>
        <v>0</v>
      </c>
      <c r="BH169" s="50">
        <f t="shared" si="592"/>
        <v>0</v>
      </c>
      <c r="BI169" s="50">
        <f t="shared" si="592"/>
        <v>0</v>
      </c>
      <c r="BJ169" s="50">
        <f t="shared" si="592"/>
        <v>0</v>
      </c>
      <c r="BK169" s="50">
        <f t="shared" si="592"/>
        <v>0</v>
      </c>
      <c r="BL169" s="50">
        <f t="shared" si="592"/>
        <v>0</v>
      </c>
      <c r="BM169" s="50">
        <f t="shared" si="592"/>
        <v>0</v>
      </c>
      <c r="BN169" s="50">
        <f t="shared" si="592"/>
        <v>0</v>
      </c>
      <c r="BO169" s="50">
        <f t="shared" si="592"/>
        <v>0</v>
      </c>
      <c r="BP169" s="50">
        <f t="shared" si="592"/>
        <v>0</v>
      </c>
      <c r="BQ169" s="50">
        <f t="shared" si="592"/>
        <v>0</v>
      </c>
      <c r="BR169" s="50">
        <f t="shared" si="569"/>
        <v>0</v>
      </c>
      <c r="BS169" s="50">
        <f t="shared" si="570"/>
        <v>0</v>
      </c>
      <c r="BT169" s="50">
        <f t="shared" si="571"/>
        <v>0</v>
      </c>
      <c r="BU169" s="50">
        <f t="shared" si="572"/>
        <v>0</v>
      </c>
      <c r="BV169" s="50">
        <f t="shared" si="573"/>
        <v>0</v>
      </c>
      <c r="BW169" s="50">
        <f t="shared" ref="BW169:CH169" si="593">SUMIF($E$177:$E$178,$E169,BW$177:BW$178)</f>
        <v>0</v>
      </c>
      <c r="BX169" s="50">
        <f t="shared" si="593"/>
        <v>0</v>
      </c>
      <c r="BY169" s="50">
        <f t="shared" si="593"/>
        <v>0</v>
      </c>
      <c r="BZ169" s="50">
        <f t="shared" si="593"/>
        <v>0</v>
      </c>
      <c r="CA169" s="50">
        <f t="shared" si="593"/>
        <v>0</v>
      </c>
      <c r="CB169" s="50">
        <f t="shared" si="593"/>
        <v>0</v>
      </c>
      <c r="CC169" s="50">
        <f t="shared" si="593"/>
        <v>0</v>
      </c>
      <c r="CD169" s="50">
        <f t="shared" si="593"/>
        <v>0</v>
      </c>
      <c r="CE169" s="50">
        <f t="shared" si="593"/>
        <v>0</v>
      </c>
      <c r="CF169" s="50">
        <f t="shared" si="593"/>
        <v>0</v>
      </c>
      <c r="CG169" s="50">
        <f t="shared" si="593"/>
        <v>0</v>
      </c>
      <c r="CH169" s="50">
        <f t="shared" si="593"/>
        <v>0</v>
      </c>
      <c r="CI169" s="50">
        <f t="array" ref="CI169">BR169</f>
        <v>0</v>
      </c>
      <c r="CJ169" s="50">
        <f t="array" ref="CJ169">CI169</f>
        <v>0</v>
      </c>
      <c r="CK169" s="50">
        <f t="array" ref="CK169">CJ169</f>
        <v>0</v>
      </c>
      <c r="CL169" s="50">
        <f t="array" ref="CL169">CK169</f>
        <v>0</v>
      </c>
      <c r="CM169" s="51">
        <f t="shared" si="575"/>
        <v>0</v>
      </c>
      <c r="CN169" s="51">
        <f t="shared" si="576"/>
        <v>0</v>
      </c>
      <c r="CO169" s="51">
        <f t="shared" si="577"/>
        <v>0</v>
      </c>
      <c r="CP169" s="51">
        <f t="shared" si="578"/>
        <v>0</v>
      </c>
      <c r="CQ169" s="51">
        <f t="shared" si="579"/>
        <v>0</v>
      </c>
      <c r="CR169" s="51">
        <f t="shared" ref="CR169:DC169" si="594">SUMIF($E$177:$E$178,$E169,CR$177:CR$178)</f>
        <v>0</v>
      </c>
      <c r="CS169" s="51">
        <f t="shared" si="594"/>
        <v>0</v>
      </c>
      <c r="CT169" s="51">
        <f t="shared" si="594"/>
        <v>0</v>
      </c>
      <c r="CU169" s="51">
        <f t="shared" si="594"/>
        <v>0</v>
      </c>
      <c r="CV169" s="51">
        <f t="shared" si="594"/>
        <v>0</v>
      </c>
      <c r="CW169" s="51">
        <f t="shared" si="594"/>
        <v>0</v>
      </c>
      <c r="CX169" s="51">
        <f t="shared" si="594"/>
        <v>0</v>
      </c>
      <c r="CY169" s="51">
        <f t="shared" si="594"/>
        <v>0</v>
      </c>
      <c r="CZ169" s="51">
        <f t="shared" si="594"/>
        <v>0</v>
      </c>
      <c r="DA169" s="51">
        <f t="shared" si="594"/>
        <v>0</v>
      </c>
      <c r="DB169" s="51">
        <f t="shared" si="594"/>
        <v>0</v>
      </c>
      <c r="DC169" s="51">
        <f t="shared" si="594"/>
        <v>0</v>
      </c>
      <c r="DD169" s="46">
        <f t="shared" si="581"/>
        <v>0</v>
      </c>
      <c r="DE169" s="46">
        <f t="shared" si="582"/>
        <v>0</v>
      </c>
      <c r="DF169" s="41">
        <f t="array" ref="DF169">CM169</f>
        <v>0</v>
      </c>
      <c r="DG169" s="41">
        <f t="array" ref="DG169">DF169</f>
        <v>0</v>
      </c>
      <c r="DH169" s="41">
        <f t="array" ref="DH169">DG169</f>
        <v>0</v>
      </c>
      <c r="DI169" s="41">
        <f t="array" ref="DI169">DH169</f>
        <v>0</v>
      </c>
      <c r="DJ169" s="41"/>
      <c r="DK169" s="41"/>
      <c r="DL169" s="41"/>
      <c r="DM169" s="41"/>
      <c r="DN169" s="41"/>
      <c r="DO169" s="41"/>
      <c r="DP169" s="41"/>
    </row>
    <row r="170" spans="1:122" ht="15" hidden="1" customHeight="1" x14ac:dyDescent="0.25">
      <c r="A170" s="47" t="b">
        <f t="shared" ref="A170" si="595">TYPE_TRANSFER_FLUID="вода и пар"</f>
        <v>0</v>
      </c>
      <c r="E170" s="1">
        <v>4</v>
      </c>
      <c r="G170" s="48" t="str">
        <f>G168&amp;".2"</f>
        <v>8.2.2.2</v>
      </c>
      <c r="H170" s="59" t="s">
        <v>162</v>
      </c>
      <c r="I170" s="59"/>
      <c r="J170" s="48" t="s">
        <v>155</v>
      </c>
      <c r="K170" s="50">
        <f>SUM(K171:K174)</f>
        <v>0</v>
      </c>
      <c r="L170" s="50">
        <f>SUM(L171:L174)</f>
        <v>0</v>
      </c>
      <c r="M170" s="50">
        <f>SUM(M171:M174)</f>
        <v>0</v>
      </c>
      <c r="N170" s="50">
        <f t="shared" si="550"/>
        <v>0</v>
      </c>
      <c r="O170" s="50">
        <f t="shared" si="551"/>
        <v>0</v>
      </c>
      <c r="P170" s="50">
        <f t="shared" si="552"/>
        <v>0</v>
      </c>
      <c r="Q170" s="50">
        <f t="shared" si="553"/>
        <v>0</v>
      </c>
      <c r="R170" s="50">
        <f t="shared" si="554"/>
        <v>0</v>
      </c>
      <c r="S170" s="50">
        <f t="shared" ref="S170:AD170" si="596">SUM(S171:S174)</f>
        <v>0</v>
      </c>
      <c r="T170" s="50">
        <f t="shared" si="596"/>
        <v>0</v>
      </c>
      <c r="U170" s="50">
        <f t="shared" si="596"/>
        <v>0</v>
      </c>
      <c r="V170" s="50">
        <f t="shared" si="596"/>
        <v>0</v>
      </c>
      <c r="W170" s="50">
        <f t="shared" si="596"/>
        <v>0</v>
      </c>
      <c r="X170" s="50">
        <f t="shared" si="596"/>
        <v>0</v>
      </c>
      <c r="Y170" s="50">
        <f t="shared" si="596"/>
        <v>0</v>
      </c>
      <c r="Z170" s="50">
        <f t="shared" si="596"/>
        <v>0</v>
      </c>
      <c r="AA170" s="50">
        <f t="shared" si="596"/>
        <v>0</v>
      </c>
      <c r="AB170" s="50">
        <f t="shared" si="596"/>
        <v>0</v>
      </c>
      <c r="AC170" s="50">
        <f t="shared" si="596"/>
        <v>0</v>
      </c>
      <c r="AD170" s="50">
        <f t="shared" si="596"/>
        <v>0</v>
      </c>
      <c r="AE170" s="51">
        <f t="shared" si="556"/>
        <v>0</v>
      </c>
      <c r="AF170" s="51">
        <f t="shared" si="557"/>
        <v>0</v>
      </c>
      <c r="AG170" s="51">
        <f t="shared" si="558"/>
        <v>0</v>
      </c>
      <c r="AH170" s="51">
        <f t="shared" si="559"/>
        <v>0</v>
      </c>
      <c r="AI170" s="51">
        <f t="shared" si="560"/>
        <v>0</v>
      </c>
      <c r="AJ170" s="51">
        <f t="shared" ref="AJ170:AU170" si="597">SUM(AJ171:AJ174)</f>
        <v>0</v>
      </c>
      <c r="AK170" s="51">
        <f t="shared" si="597"/>
        <v>0</v>
      </c>
      <c r="AL170" s="51">
        <f t="shared" si="597"/>
        <v>0</v>
      </c>
      <c r="AM170" s="51">
        <f t="shared" si="597"/>
        <v>0</v>
      </c>
      <c r="AN170" s="51">
        <f t="shared" si="597"/>
        <v>0</v>
      </c>
      <c r="AO170" s="51">
        <f t="shared" si="597"/>
        <v>0</v>
      </c>
      <c r="AP170" s="51">
        <f t="shared" si="597"/>
        <v>0</v>
      </c>
      <c r="AQ170" s="51">
        <f t="shared" si="597"/>
        <v>0</v>
      </c>
      <c r="AR170" s="51">
        <f t="shared" si="597"/>
        <v>0</v>
      </c>
      <c r="AS170" s="51">
        <f t="shared" si="597"/>
        <v>0</v>
      </c>
      <c r="AT170" s="51">
        <f t="shared" si="597"/>
        <v>0</v>
      </c>
      <c r="AU170" s="51">
        <f t="shared" si="597"/>
        <v>0</v>
      </c>
      <c r="AV170" s="50">
        <f t="shared" si="562"/>
        <v>0</v>
      </c>
      <c r="AW170" s="50">
        <f>SUM(AW171:AW174)</f>
        <v>0</v>
      </c>
      <c r="AX170" s="50">
        <f>SUM(AX171:AX174)</f>
        <v>0</v>
      </c>
      <c r="AY170" s="50">
        <f>SUM(AY171:AY174)</f>
        <v>0</v>
      </c>
      <c r="AZ170" s="50">
        <f>SUM(AZ171:AZ174)</f>
        <v>0</v>
      </c>
      <c r="BA170" s="50">
        <f t="shared" si="563"/>
        <v>0</v>
      </c>
      <c r="BB170" s="50">
        <f t="shared" si="564"/>
        <v>0</v>
      </c>
      <c r="BC170" s="50">
        <f t="shared" si="565"/>
        <v>0</v>
      </c>
      <c r="BD170" s="50">
        <f t="shared" si="566"/>
        <v>0</v>
      </c>
      <c r="BE170" s="50">
        <f t="shared" si="567"/>
        <v>0</v>
      </c>
      <c r="BF170" s="50">
        <f t="shared" ref="BF170:BQ170" si="598">SUM(BF171:BF174)</f>
        <v>0</v>
      </c>
      <c r="BG170" s="50">
        <f t="shared" si="598"/>
        <v>0</v>
      </c>
      <c r="BH170" s="50">
        <f t="shared" si="598"/>
        <v>0</v>
      </c>
      <c r="BI170" s="50">
        <f t="shared" si="598"/>
        <v>0</v>
      </c>
      <c r="BJ170" s="50">
        <f t="shared" si="598"/>
        <v>0</v>
      </c>
      <c r="BK170" s="50">
        <f t="shared" si="598"/>
        <v>0</v>
      </c>
      <c r="BL170" s="50">
        <f t="shared" si="598"/>
        <v>0</v>
      </c>
      <c r="BM170" s="50">
        <f t="shared" si="598"/>
        <v>0</v>
      </c>
      <c r="BN170" s="50">
        <f t="shared" si="598"/>
        <v>0</v>
      </c>
      <c r="BO170" s="50">
        <f t="shared" si="598"/>
        <v>0</v>
      </c>
      <c r="BP170" s="50">
        <f t="shared" si="598"/>
        <v>0</v>
      </c>
      <c r="BQ170" s="50">
        <f t="shared" si="598"/>
        <v>0</v>
      </c>
      <c r="BR170" s="50">
        <f t="shared" si="569"/>
        <v>0</v>
      </c>
      <c r="BS170" s="50">
        <f t="shared" si="570"/>
        <v>0</v>
      </c>
      <c r="BT170" s="50">
        <f t="shared" si="571"/>
        <v>0</v>
      </c>
      <c r="BU170" s="50">
        <f t="shared" si="572"/>
        <v>0</v>
      </c>
      <c r="BV170" s="50">
        <f t="shared" si="573"/>
        <v>0</v>
      </c>
      <c r="BW170" s="50">
        <f t="shared" ref="BW170:CH170" si="599">SUM(BW171:BW174)</f>
        <v>0</v>
      </c>
      <c r="BX170" s="50">
        <f t="shared" si="599"/>
        <v>0</v>
      </c>
      <c r="BY170" s="50">
        <f t="shared" si="599"/>
        <v>0</v>
      </c>
      <c r="BZ170" s="50">
        <f t="shared" si="599"/>
        <v>0</v>
      </c>
      <c r="CA170" s="50">
        <f t="shared" si="599"/>
        <v>0</v>
      </c>
      <c r="CB170" s="50">
        <f t="shared" si="599"/>
        <v>0</v>
      </c>
      <c r="CC170" s="50">
        <f t="shared" si="599"/>
        <v>0</v>
      </c>
      <c r="CD170" s="50">
        <f t="shared" si="599"/>
        <v>0</v>
      </c>
      <c r="CE170" s="50">
        <f t="shared" si="599"/>
        <v>0</v>
      </c>
      <c r="CF170" s="50">
        <f t="shared" si="599"/>
        <v>0</v>
      </c>
      <c r="CG170" s="50">
        <f t="shared" si="599"/>
        <v>0</v>
      </c>
      <c r="CH170" s="50">
        <f t="shared" si="599"/>
        <v>0</v>
      </c>
      <c r="CI170" s="50">
        <f t="array" ref="CI170">BR170</f>
        <v>0</v>
      </c>
      <c r="CJ170" s="50">
        <f t="array" ref="CJ170">CI170</f>
        <v>0</v>
      </c>
      <c r="CK170" s="50">
        <f t="array" ref="CK170">CJ170</f>
        <v>0</v>
      </c>
      <c r="CL170" s="50">
        <f t="array" ref="CL170">CK170</f>
        <v>0</v>
      </c>
      <c r="CM170" s="51">
        <f t="shared" si="575"/>
        <v>0</v>
      </c>
      <c r="CN170" s="51">
        <f t="shared" si="576"/>
        <v>0</v>
      </c>
      <c r="CO170" s="51">
        <f t="shared" si="577"/>
        <v>0</v>
      </c>
      <c r="CP170" s="51">
        <f t="shared" si="578"/>
        <v>0</v>
      </c>
      <c r="CQ170" s="51">
        <f t="shared" si="579"/>
        <v>0</v>
      </c>
      <c r="CR170" s="51">
        <f t="shared" ref="CR170:DC170" si="600">SUM(CR171:CR174)</f>
        <v>0</v>
      </c>
      <c r="CS170" s="51">
        <f t="shared" si="600"/>
        <v>0</v>
      </c>
      <c r="CT170" s="51">
        <f t="shared" si="600"/>
        <v>0</v>
      </c>
      <c r="CU170" s="51">
        <f t="shared" si="600"/>
        <v>0</v>
      </c>
      <c r="CV170" s="51">
        <f t="shared" si="600"/>
        <v>0</v>
      </c>
      <c r="CW170" s="51">
        <f t="shared" si="600"/>
        <v>0</v>
      </c>
      <c r="CX170" s="51">
        <f t="shared" si="600"/>
        <v>0</v>
      </c>
      <c r="CY170" s="51">
        <f t="shared" si="600"/>
        <v>0</v>
      </c>
      <c r="CZ170" s="51">
        <f t="shared" si="600"/>
        <v>0</v>
      </c>
      <c r="DA170" s="51">
        <f t="shared" si="600"/>
        <v>0</v>
      </c>
      <c r="DB170" s="51">
        <f t="shared" si="600"/>
        <v>0</v>
      </c>
      <c r="DC170" s="51">
        <f t="shared" si="600"/>
        <v>0</v>
      </c>
      <c r="DD170" s="46">
        <f t="shared" si="581"/>
        <v>0</v>
      </c>
      <c r="DE170" s="46">
        <f t="shared" si="582"/>
        <v>0</v>
      </c>
      <c r="DF170" s="41">
        <f t="array" ref="DF170">CM170</f>
        <v>0</v>
      </c>
      <c r="DG170" s="41">
        <f t="array" ref="DG170">DF170</f>
        <v>0</v>
      </c>
      <c r="DH170" s="41">
        <f t="array" ref="DH170">DG170</f>
        <v>0</v>
      </c>
      <c r="DI170" s="41">
        <f t="array" ref="DI170">DH170</f>
        <v>0</v>
      </c>
      <c r="DJ170" s="41"/>
      <c r="DK170" s="41"/>
      <c r="DL170" s="41"/>
      <c r="DM170" s="41"/>
      <c r="DN170" s="41"/>
      <c r="DO170" s="41"/>
      <c r="DP170" s="41"/>
    </row>
    <row r="171" spans="1:122" ht="15" hidden="1" customHeight="1" x14ac:dyDescent="0.25">
      <c r="A171" s="47" t="b">
        <f t="shared" ref="A171" si="601">TYPE_TRANSFER_FLUID="вода и пар"</f>
        <v>0</v>
      </c>
      <c r="D171" s="1" t="s">
        <v>164</v>
      </c>
      <c r="E171" s="1">
        <v>5</v>
      </c>
      <c r="G171" s="48" t="str">
        <f>G170&amp;".1"</f>
        <v>8.2.2.2.1</v>
      </c>
      <c r="H171" s="60" t="s">
        <v>163</v>
      </c>
      <c r="I171" s="60"/>
      <c r="J171" s="48" t="s">
        <v>155</v>
      </c>
      <c r="K171" s="50">
        <f t="shared" ref="K171:M174" si="602">SUMIF($E$177:$E$178,$E171,K$177:K$178)</f>
        <v>0</v>
      </c>
      <c r="L171" s="50">
        <f t="shared" si="602"/>
        <v>0</v>
      </c>
      <c r="M171" s="50">
        <f t="shared" si="602"/>
        <v>0</v>
      </c>
      <c r="N171" s="50">
        <f t="shared" si="550"/>
        <v>0</v>
      </c>
      <c r="O171" s="50">
        <f t="shared" si="551"/>
        <v>0</v>
      </c>
      <c r="P171" s="50">
        <f t="shared" si="552"/>
        <v>0</v>
      </c>
      <c r="Q171" s="50">
        <f t="shared" si="553"/>
        <v>0</v>
      </c>
      <c r="R171" s="50">
        <f t="shared" si="554"/>
        <v>0</v>
      </c>
      <c r="S171" s="50">
        <f t="shared" ref="S171:AD174" si="603">SUMIF($E$177:$E$178,$E171,S$177:S$178)</f>
        <v>0</v>
      </c>
      <c r="T171" s="50">
        <f t="shared" si="603"/>
        <v>0</v>
      </c>
      <c r="U171" s="50">
        <f t="shared" si="603"/>
        <v>0</v>
      </c>
      <c r="V171" s="50">
        <f t="shared" si="603"/>
        <v>0</v>
      </c>
      <c r="W171" s="50">
        <f t="shared" si="603"/>
        <v>0</v>
      </c>
      <c r="X171" s="50">
        <f t="shared" si="603"/>
        <v>0</v>
      </c>
      <c r="Y171" s="50">
        <f t="shared" si="603"/>
        <v>0</v>
      </c>
      <c r="Z171" s="50">
        <f t="shared" si="603"/>
        <v>0</v>
      </c>
      <c r="AA171" s="50">
        <f t="shared" si="603"/>
        <v>0</v>
      </c>
      <c r="AB171" s="50">
        <f t="shared" si="603"/>
        <v>0</v>
      </c>
      <c r="AC171" s="50">
        <f t="shared" si="603"/>
        <v>0</v>
      </c>
      <c r="AD171" s="50">
        <f t="shared" si="603"/>
        <v>0</v>
      </c>
      <c r="AE171" s="51">
        <f t="shared" si="556"/>
        <v>0</v>
      </c>
      <c r="AF171" s="51">
        <f t="shared" si="557"/>
        <v>0</v>
      </c>
      <c r="AG171" s="51">
        <f t="shared" si="558"/>
        <v>0</v>
      </c>
      <c r="AH171" s="51">
        <f t="shared" si="559"/>
        <v>0</v>
      </c>
      <c r="AI171" s="51">
        <f t="shared" si="560"/>
        <v>0</v>
      </c>
      <c r="AJ171" s="51">
        <f t="shared" ref="AJ171:AU174" si="604">SUMIF($E$177:$E$178,$E171,AJ$177:AJ$178)</f>
        <v>0</v>
      </c>
      <c r="AK171" s="51">
        <f t="shared" si="604"/>
        <v>0</v>
      </c>
      <c r="AL171" s="51">
        <f t="shared" si="604"/>
        <v>0</v>
      </c>
      <c r="AM171" s="51">
        <f t="shared" si="604"/>
        <v>0</v>
      </c>
      <c r="AN171" s="51">
        <f t="shared" si="604"/>
        <v>0</v>
      </c>
      <c r="AO171" s="51">
        <f t="shared" si="604"/>
        <v>0</v>
      </c>
      <c r="AP171" s="51">
        <f t="shared" si="604"/>
        <v>0</v>
      </c>
      <c r="AQ171" s="51">
        <f t="shared" si="604"/>
        <v>0</v>
      </c>
      <c r="AR171" s="51">
        <f t="shared" si="604"/>
        <v>0</v>
      </c>
      <c r="AS171" s="51">
        <f t="shared" si="604"/>
        <v>0</v>
      </c>
      <c r="AT171" s="51">
        <f t="shared" si="604"/>
        <v>0</v>
      </c>
      <c r="AU171" s="51">
        <f t="shared" si="604"/>
        <v>0</v>
      </c>
      <c r="AV171" s="50">
        <f t="shared" si="562"/>
        <v>0</v>
      </c>
      <c r="AW171" s="50">
        <f t="shared" ref="AW171:AZ174" si="605">SUMIF($E$177:$E$178,$E171,AW$177:AW$178)</f>
        <v>0</v>
      </c>
      <c r="AX171" s="50">
        <f t="shared" si="605"/>
        <v>0</v>
      </c>
      <c r="AY171" s="50">
        <f t="shared" si="605"/>
        <v>0</v>
      </c>
      <c r="AZ171" s="50">
        <f t="shared" si="605"/>
        <v>0</v>
      </c>
      <c r="BA171" s="50">
        <f t="shared" si="563"/>
        <v>0</v>
      </c>
      <c r="BB171" s="50">
        <f t="shared" si="564"/>
        <v>0</v>
      </c>
      <c r="BC171" s="50">
        <f t="shared" si="565"/>
        <v>0</v>
      </c>
      <c r="BD171" s="50">
        <f t="shared" si="566"/>
        <v>0</v>
      </c>
      <c r="BE171" s="50">
        <f t="shared" si="567"/>
        <v>0</v>
      </c>
      <c r="BF171" s="50">
        <f t="shared" ref="BF171:BQ174" si="606">SUMIF($E$177:$E$178,$E171,BF$177:BF$178)</f>
        <v>0</v>
      </c>
      <c r="BG171" s="50">
        <f t="shared" si="606"/>
        <v>0</v>
      </c>
      <c r="BH171" s="50">
        <f t="shared" si="606"/>
        <v>0</v>
      </c>
      <c r="BI171" s="50">
        <f t="shared" si="606"/>
        <v>0</v>
      </c>
      <c r="BJ171" s="50">
        <f t="shared" si="606"/>
        <v>0</v>
      </c>
      <c r="BK171" s="50">
        <f t="shared" si="606"/>
        <v>0</v>
      </c>
      <c r="BL171" s="50">
        <f t="shared" si="606"/>
        <v>0</v>
      </c>
      <c r="BM171" s="50">
        <f t="shared" si="606"/>
        <v>0</v>
      </c>
      <c r="BN171" s="50">
        <f t="shared" si="606"/>
        <v>0</v>
      </c>
      <c r="BO171" s="50">
        <f t="shared" si="606"/>
        <v>0</v>
      </c>
      <c r="BP171" s="50">
        <f t="shared" si="606"/>
        <v>0</v>
      </c>
      <c r="BQ171" s="50">
        <f t="shared" si="606"/>
        <v>0</v>
      </c>
      <c r="BR171" s="50">
        <f t="shared" si="569"/>
        <v>0</v>
      </c>
      <c r="BS171" s="50">
        <f t="shared" si="570"/>
        <v>0</v>
      </c>
      <c r="BT171" s="50">
        <f t="shared" si="571"/>
        <v>0</v>
      </c>
      <c r="BU171" s="50">
        <f t="shared" si="572"/>
        <v>0</v>
      </c>
      <c r="BV171" s="50">
        <f t="shared" si="573"/>
        <v>0</v>
      </c>
      <c r="BW171" s="50">
        <f t="shared" ref="BW171:CH174" si="607">SUMIF($E$177:$E$178,$E171,BW$177:BW$178)</f>
        <v>0</v>
      </c>
      <c r="BX171" s="50">
        <f t="shared" si="607"/>
        <v>0</v>
      </c>
      <c r="BY171" s="50">
        <f t="shared" si="607"/>
        <v>0</v>
      </c>
      <c r="BZ171" s="50">
        <f t="shared" si="607"/>
        <v>0</v>
      </c>
      <c r="CA171" s="50">
        <f t="shared" si="607"/>
        <v>0</v>
      </c>
      <c r="CB171" s="50">
        <f t="shared" si="607"/>
        <v>0</v>
      </c>
      <c r="CC171" s="50">
        <f t="shared" si="607"/>
        <v>0</v>
      </c>
      <c r="CD171" s="50">
        <f t="shared" si="607"/>
        <v>0</v>
      </c>
      <c r="CE171" s="50">
        <f t="shared" si="607"/>
        <v>0</v>
      </c>
      <c r="CF171" s="50">
        <f t="shared" si="607"/>
        <v>0</v>
      </c>
      <c r="CG171" s="50">
        <f t="shared" si="607"/>
        <v>0</v>
      </c>
      <c r="CH171" s="50">
        <f t="shared" si="607"/>
        <v>0</v>
      </c>
      <c r="CI171" s="50">
        <f t="array" ref="CI171">BR171</f>
        <v>0</v>
      </c>
      <c r="CJ171" s="50">
        <f t="array" ref="CJ171">CI171</f>
        <v>0</v>
      </c>
      <c r="CK171" s="50">
        <f t="array" ref="CK171">CJ171</f>
        <v>0</v>
      </c>
      <c r="CL171" s="50">
        <f t="array" ref="CL171">CK171</f>
        <v>0</v>
      </c>
      <c r="CM171" s="51">
        <f t="shared" si="575"/>
        <v>0</v>
      </c>
      <c r="CN171" s="51">
        <f t="shared" si="576"/>
        <v>0</v>
      </c>
      <c r="CO171" s="51">
        <f t="shared" si="577"/>
        <v>0</v>
      </c>
      <c r="CP171" s="51">
        <f t="shared" si="578"/>
        <v>0</v>
      </c>
      <c r="CQ171" s="51">
        <f t="shared" si="579"/>
        <v>0</v>
      </c>
      <c r="CR171" s="51">
        <f t="shared" ref="CR171:DC174" si="608">SUMIF($E$177:$E$178,$E171,CR$177:CR$178)</f>
        <v>0</v>
      </c>
      <c r="CS171" s="51">
        <f t="shared" si="608"/>
        <v>0</v>
      </c>
      <c r="CT171" s="51">
        <f t="shared" si="608"/>
        <v>0</v>
      </c>
      <c r="CU171" s="51">
        <f t="shared" si="608"/>
        <v>0</v>
      </c>
      <c r="CV171" s="51">
        <f t="shared" si="608"/>
        <v>0</v>
      </c>
      <c r="CW171" s="51">
        <f t="shared" si="608"/>
        <v>0</v>
      </c>
      <c r="CX171" s="51">
        <f t="shared" si="608"/>
        <v>0</v>
      </c>
      <c r="CY171" s="51">
        <f t="shared" si="608"/>
        <v>0</v>
      </c>
      <c r="CZ171" s="51">
        <f t="shared" si="608"/>
        <v>0</v>
      </c>
      <c r="DA171" s="51">
        <f t="shared" si="608"/>
        <v>0</v>
      </c>
      <c r="DB171" s="51">
        <f t="shared" si="608"/>
        <v>0</v>
      </c>
      <c r="DC171" s="51">
        <f t="shared" si="608"/>
        <v>0</v>
      </c>
      <c r="DD171" s="46">
        <f t="shared" si="581"/>
        <v>0</v>
      </c>
      <c r="DE171" s="46">
        <f t="shared" si="582"/>
        <v>0</v>
      </c>
      <c r="DF171" s="41">
        <f t="array" ref="DF171">CM171</f>
        <v>0</v>
      </c>
      <c r="DG171" s="41">
        <f t="array" ref="DG171">DF171</f>
        <v>0</v>
      </c>
      <c r="DH171" s="41">
        <f t="array" ref="DH171">DG171</f>
        <v>0</v>
      </c>
      <c r="DI171" s="41">
        <f t="array" ref="DI171">DH171</f>
        <v>0</v>
      </c>
      <c r="DJ171" s="41"/>
      <c r="DK171" s="41"/>
      <c r="DL171" s="41"/>
      <c r="DM171" s="41"/>
      <c r="DN171" s="41"/>
      <c r="DO171" s="41"/>
      <c r="DP171" s="41"/>
    </row>
    <row r="172" spans="1:122" ht="15" hidden="1" customHeight="1" x14ac:dyDescent="0.25">
      <c r="A172" s="47" t="b">
        <f t="shared" ref="A172" si="609">TYPE_TRANSFER_FLUID="вода и пар"</f>
        <v>0</v>
      </c>
      <c r="D172" s="1" t="s">
        <v>166</v>
      </c>
      <c r="E172" s="1">
        <v>6</v>
      </c>
      <c r="G172" s="48" t="str">
        <f>G170&amp;".2"</f>
        <v>8.2.2.2.2</v>
      </c>
      <c r="H172" s="60" t="s">
        <v>165</v>
      </c>
      <c r="I172" s="60"/>
      <c r="J172" s="48" t="s">
        <v>155</v>
      </c>
      <c r="K172" s="50">
        <f t="shared" si="602"/>
        <v>0</v>
      </c>
      <c r="L172" s="50">
        <f t="shared" si="602"/>
        <v>0</v>
      </c>
      <c r="M172" s="50">
        <f t="shared" si="602"/>
        <v>0</v>
      </c>
      <c r="N172" s="50">
        <f t="shared" si="550"/>
        <v>0</v>
      </c>
      <c r="O172" s="50">
        <f t="shared" si="551"/>
        <v>0</v>
      </c>
      <c r="P172" s="50">
        <f t="shared" si="552"/>
        <v>0</v>
      </c>
      <c r="Q172" s="50">
        <f t="shared" si="553"/>
        <v>0</v>
      </c>
      <c r="R172" s="50">
        <f t="shared" si="554"/>
        <v>0</v>
      </c>
      <c r="S172" s="50">
        <f t="shared" si="603"/>
        <v>0</v>
      </c>
      <c r="T172" s="50">
        <f t="shared" si="603"/>
        <v>0</v>
      </c>
      <c r="U172" s="50">
        <f t="shared" si="603"/>
        <v>0</v>
      </c>
      <c r="V172" s="50">
        <f t="shared" si="603"/>
        <v>0</v>
      </c>
      <c r="W172" s="50">
        <f t="shared" si="603"/>
        <v>0</v>
      </c>
      <c r="X172" s="50">
        <f t="shared" si="603"/>
        <v>0</v>
      </c>
      <c r="Y172" s="50">
        <f t="shared" si="603"/>
        <v>0</v>
      </c>
      <c r="Z172" s="50">
        <f t="shared" si="603"/>
        <v>0</v>
      </c>
      <c r="AA172" s="50">
        <f t="shared" si="603"/>
        <v>0</v>
      </c>
      <c r="AB172" s="50">
        <f t="shared" si="603"/>
        <v>0</v>
      </c>
      <c r="AC172" s="50">
        <f t="shared" si="603"/>
        <v>0</v>
      </c>
      <c r="AD172" s="50">
        <f t="shared" si="603"/>
        <v>0</v>
      </c>
      <c r="AE172" s="51">
        <f t="shared" si="556"/>
        <v>0</v>
      </c>
      <c r="AF172" s="51">
        <f t="shared" si="557"/>
        <v>0</v>
      </c>
      <c r="AG172" s="51">
        <f t="shared" si="558"/>
        <v>0</v>
      </c>
      <c r="AH172" s="51">
        <f t="shared" si="559"/>
        <v>0</v>
      </c>
      <c r="AI172" s="51">
        <f t="shared" si="560"/>
        <v>0</v>
      </c>
      <c r="AJ172" s="51">
        <f t="shared" si="604"/>
        <v>0</v>
      </c>
      <c r="AK172" s="51">
        <f t="shared" si="604"/>
        <v>0</v>
      </c>
      <c r="AL172" s="51">
        <f t="shared" si="604"/>
        <v>0</v>
      </c>
      <c r="AM172" s="51">
        <f t="shared" si="604"/>
        <v>0</v>
      </c>
      <c r="AN172" s="51">
        <f t="shared" si="604"/>
        <v>0</v>
      </c>
      <c r="AO172" s="51">
        <f t="shared" si="604"/>
        <v>0</v>
      </c>
      <c r="AP172" s="51">
        <f t="shared" si="604"/>
        <v>0</v>
      </c>
      <c r="AQ172" s="51">
        <f t="shared" si="604"/>
        <v>0</v>
      </c>
      <c r="AR172" s="51">
        <f t="shared" si="604"/>
        <v>0</v>
      </c>
      <c r="AS172" s="51">
        <f t="shared" si="604"/>
        <v>0</v>
      </c>
      <c r="AT172" s="51">
        <f t="shared" si="604"/>
        <v>0</v>
      </c>
      <c r="AU172" s="51">
        <f t="shared" si="604"/>
        <v>0</v>
      </c>
      <c r="AV172" s="50">
        <f t="shared" si="562"/>
        <v>0</v>
      </c>
      <c r="AW172" s="50">
        <f t="shared" si="605"/>
        <v>0</v>
      </c>
      <c r="AX172" s="50">
        <f t="shared" si="605"/>
        <v>0</v>
      </c>
      <c r="AY172" s="50">
        <f t="shared" si="605"/>
        <v>0</v>
      </c>
      <c r="AZ172" s="50">
        <f t="shared" si="605"/>
        <v>0</v>
      </c>
      <c r="BA172" s="50">
        <f t="shared" si="563"/>
        <v>0</v>
      </c>
      <c r="BB172" s="50">
        <f t="shared" si="564"/>
        <v>0</v>
      </c>
      <c r="BC172" s="50">
        <f t="shared" si="565"/>
        <v>0</v>
      </c>
      <c r="BD172" s="50">
        <f t="shared" si="566"/>
        <v>0</v>
      </c>
      <c r="BE172" s="50">
        <f t="shared" si="567"/>
        <v>0</v>
      </c>
      <c r="BF172" s="50">
        <f t="shared" si="606"/>
        <v>0</v>
      </c>
      <c r="BG172" s="50">
        <f t="shared" si="606"/>
        <v>0</v>
      </c>
      <c r="BH172" s="50">
        <f t="shared" si="606"/>
        <v>0</v>
      </c>
      <c r="BI172" s="50">
        <f t="shared" si="606"/>
        <v>0</v>
      </c>
      <c r="BJ172" s="50">
        <f t="shared" si="606"/>
        <v>0</v>
      </c>
      <c r="BK172" s="50">
        <f t="shared" si="606"/>
        <v>0</v>
      </c>
      <c r="BL172" s="50">
        <f t="shared" si="606"/>
        <v>0</v>
      </c>
      <c r="BM172" s="50">
        <f t="shared" si="606"/>
        <v>0</v>
      </c>
      <c r="BN172" s="50">
        <f t="shared" si="606"/>
        <v>0</v>
      </c>
      <c r="BO172" s="50">
        <f t="shared" si="606"/>
        <v>0</v>
      </c>
      <c r="BP172" s="50">
        <f t="shared" si="606"/>
        <v>0</v>
      </c>
      <c r="BQ172" s="50">
        <f t="shared" si="606"/>
        <v>0</v>
      </c>
      <c r="BR172" s="50">
        <f t="shared" si="569"/>
        <v>0</v>
      </c>
      <c r="BS172" s="50">
        <f t="shared" si="570"/>
        <v>0</v>
      </c>
      <c r="BT172" s="50">
        <f t="shared" si="571"/>
        <v>0</v>
      </c>
      <c r="BU172" s="50">
        <f t="shared" si="572"/>
        <v>0</v>
      </c>
      <c r="BV172" s="50">
        <f t="shared" si="573"/>
        <v>0</v>
      </c>
      <c r="BW172" s="50">
        <f t="shared" si="607"/>
        <v>0</v>
      </c>
      <c r="BX172" s="50">
        <f t="shared" si="607"/>
        <v>0</v>
      </c>
      <c r="BY172" s="50">
        <f t="shared" si="607"/>
        <v>0</v>
      </c>
      <c r="BZ172" s="50">
        <f t="shared" si="607"/>
        <v>0</v>
      </c>
      <c r="CA172" s="50">
        <f t="shared" si="607"/>
        <v>0</v>
      </c>
      <c r="CB172" s="50">
        <f t="shared" si="607"/>
        <v>0</v>
      </c>
      <c r="CC172" s="50">
        <f t="shared" si="607"/>
        <v>0</v>
      </c>
      <c r="CD172" s="50">
        <f t="shared" si="607"/>
        <v>0</v>
      </c>
      <c r="CE172" s="50">
        <f t="shared" si="607"/>
        <v>0</v>
      </c>
      <c r="CF172" s="50">
        <f t="shared" si="607"/>
        <v>0</v>
      </c>
      <c r="CG172" s="50">
        <f t="shared" si="607"/>
        <v>0</v>
      </c>
      <c r="CH172" s="50">
        <f t="shared" si="607"/>
        <v>0</v>
      </c>
      <c r="CI172" s="50">
        <f t="array" ref="CI172">BR172</f>
        <v>0</v>
      </c>
      <c r="CJ172" s="50">
        <f t="array" ref="CJ172">CI172</f>
        <v>0</v>
      </c>
      <c r="CK172" s="50">
        <f t="array" ref="CK172">CJ172</f>
        <v>0</v>
      </c>
      <c r="CL172" s="50">
        <f t="array" ref="CL172">CK172</f>
        <v>0</v>
      </c>
      <c r="CM172" s="51">
        <f t="shared" si="575"/>
        <v>0</v>
      </c>
      <c r="CN172" s="51">
        <f t="shared" si="576"/>
        <v>0</v>
      </c>
      <c r="CO172" s="51">
        <f t="shared" si="577"/>
        <v>0</v>
      </c>
      <c r="CP172" s="51">
        <f t="shared" si="578"/>
        <v>0</v>
      </c>
      <c r="CQ172" s="51">
        <f t="shared" si="579"/>
        <v>0</v>
      </c>
      <c r="CR172" s="51">
        <f t="shared" si="608"/>
        <v>0</v>
      </c>
      <c r="CS172" s="51">
        <f t="shared" si="608"/>
        <v>0</v>
      </c>
      <c r="CT172" s="51">
        <f t="shared" si="608"/>
        <v>0</v>
      </c>
      <c r="CU172" s="51">
        <f t="shared" si="608"/>
        <v>0</v>
      </c>
      <c r="CV172" s="51">
        <f t="shared" si="608"/>
        <v>0</v>
      </c>
      <c r="CW172" s="51">
        <f t="shared" si="608"/>
        <v>0</v>
      </c>
      <c r="CX172" s="51">
        <f t="shared" si="608"/>
        <v>0</v>
      </c>
      <c r="CY172" s="51">
        <f t="shared" si="608"/>
        <v>0</v>
      </c>
      <c r="CZ172" s="51">
        <f t="shared" si="608"/>
        <v>0</v>
      </c>
      <c r="DA172" s="51">
        <f t="shared" si="608"/>
        <v>0</v>
      </c>
      <c r="DB172" s="51">
        <f t="shared" si="608"/>
        <v>0</v>
      </c>
      <c r="DC172" s="51">
        <f t="shared" si="608"/>
        <v>0</v>
      </c>
      <c r="DD172" s="46">
        <f t="shared" si="581"/>
        <v>0</v>
      </c>
      <c r="DE172" s="46">
        <f t="shared" si="582"/>
        <v>0</v>
      </c>
      <c r="DF172" s="41">
        <f t="array" ref="DF172">CM172</f>
        <v>0</v>
      </c>
      <c r="DG172" s="41">
        <f t="array" ref="DG172">DF172</f>
        <v>0</v>
      </c>
      <c r="DH172" s="41">
        <f t="array" ref="DH172">DG172</f>
        <v>0</v>
      </c>
      <c r="DI172" s="41">
        <f t="array" ref="DI172">DH172</f>
        <v>0</v>
      </c>
      <c r="DJ172" s="41"/>
      <c r="DK172" s="41"/>
      <c r="DL172" s="41"/>
      <c r="DM172" s="41"/>
      <c r="DN172" s="41"/>
      <c r="DO172" s="41"/>
      <c r="DP172" s="41"/>
    </row>
    <row r="173" spans="1:122" ht="15" hidden="1" customHeight="1" x14ac:dyDescent="0.25">
      <c r="A173" s="47" t="b">
        <f t="shared" ref="A173" si="610">TYPE_TRANSFER_FLUID="вода и пар"</f>
        <v>0</v>
      </c>
      <c r="D173" s="1" t="s">
        <v>168</v>
      </c>
      <c r="E173" s="1">
        <v>7</v>
      </c>
      <c r="G173" s="48" t="str">
        <f>G170&amp;".3"</f>
        <v>8.2.2.2.3</v>
      </c>
      <c r="H173" s="60" t="s">
        <v>167</v>
      </c>
      <c r="I173" s="60"/>
      <c r="J173" s="48" t="s">
        <v>155</v>
      </c>
      <c r="K173" s="50">
        <f t="shared" si="602"/>
        <v>0</v>
      </c>
      <c r="L173" s="50">
        <f t="shared" si="602"/>
        <v>0</v>
      </c>
      <c r="M173" s="50">
        <f t="shared" si="602"/>
        <v>0</v>
      </c>
      <c r="N173" s="50">
        <f t="shared" si="550"/>
        <v>0</v>
      </c>
      <c r="O173" s="50">
        <f t="shared" si="551"/>
        <v>0</v>
      </c>
      <c r="P173" s="50">
        <f t="shared" si="552"/>
        <v>0</v>
      </c>
      <c r="Q173" s="50">
        <f t="shared" si="553"/>
        <v>0</v>
      </c>
      <c r="R173" s="50">
        <f t="shared" si="554"/>
        <v>0</v>
      </c>
      <c r="S173" s="50">
        <f t="shared" si="603"/>
        <v>0</v>
      </c>
      <c r="T173" s="50">
        <f t="shared" si="603"/>
        <v>0</v>
      </c>
      <c r="U173" s="50">
        <f t="shared" si="603"/>
        <v>0</v>
      </c>
      <c r="V173" s="50">
        <f t="shared" si="603"/>
        <v>0</v>
      </c>
      <c r="W173" s="50">
        <f t="shared" si="603"/>
        <v>0</v>
      </c>
      <c r="X173" s="50">
        <f t="shared" si="603"/>
        <v>0</v>
      </c>
      <c r="Y173" s="50">
        <f t="shared" si="603"/>
        <v>0</v>
      </c>
      <c r="Z173" s="50">
        <f t="shared" si="603"/>
        <v>0</v>
      </c>
      <c r="AA173" s="50">
        <f t="shared" si="603"/>
        <v>0</v>
      </c>
      <c r="AB173" s="50">
        <f t="shared" si="603"/>
        <v>0</v>
      </c>
      <c r="AC173" s="50">
        <f t="shared" si="603"/>
        <v>0</v>
      </c>
      <c r="AD173" s="50">
        <f t="shared" si="603"/>
        <v>0</v>
      </c>
      <c r="AE173" s="51">
        <f t="shared" si="556"/>
        <v>0</v>
      </c>
      <c r="AF173" s="51">
        <f t="shared" si="557"/>
        <v>0</v>
      </c>
      <c r="AG173" s="51">
        <f t="shared" si="558"/>
        <v>0</v>
      </c>
      <c r="AH173" s="51">
        <f t="shared" si="559"/>
        <v>0</v>
      </c>
      <c r="AI173" s="51">
        <f t="shared" si="560"/>
        <v>0</v>
      </c>
      <c r="AJ173" s="51">
        <f t="shared" si="604"/>
        <v>0</v>
      </c>
      <c r="AK173" s="51">
        <f t="shared" si="604"/>
        <v>0</v>
      </c>
      <c r="AL173" s="51">
        <f t="shared" si="604"/>
        <v>0</v>
      </c>
      <c r="AM173" s="51">
        <f t="shared" si="604"/>
        <v>0</v>
      </c>
      <c r="AN173" s="51">
        <f t="shared" si="604"/>
        <v>0</v>
      </c>
      <c r="AO173" s="51">
        <f t="shared" si="604"/>
        <v>0</v>
      </c>
      <c r="AP173" s="51">
        <f t="shared" si="604"/>
        <v>0</v>
      </c>
      <c r="AQ173" s="51">
        <f t="shared" si="604"/>
        <v>0</v>
      </c>
      <c r="AR173" s="51">
        <f t="shared" si="604"/>
        <v>0</v>
      </c>
      <c r="AS173" s="51">
        <f t="shared" si="604"/>
        <v>0</v>
      </c>
      <c r="AT173" s="51">
        <f t="shared" si="604"/>
        <v>0</v>
      </c>
      <c r="AU173" s="51">
        <f t="shared" si="604"/>
        <v>0</v>
      </c>
      <c r="AV173" s="50">
        <f t="shared" si="562"/>
        <v>0</v>
      </c>
      <c r="AW173" s="50">
        <f t="shared" si="605"/>
        <v>0</v>
      </c>
      <c r="AX173" s="50">
        <f t="shared" si="605"/>
        <v>0</v>
      </c>
      <c r="AY173" s="50">
        <f t="shared" si="605"/>
        <v>0</v>
      </c>
      <c r="AZ173" s="50">
        <f t="shared" si="605"/>
        <v>0</v>
      </c>
      <c r="BA173" s="50">
        <f t="shared" si="563"/>
        <v>0</v>
      </c>
      <c r="BB173" s="50">
        <f t="shared" si="564"/>
        <v>0</v>
      </c>
      <c r="BC173" s="50">
        <f t="shared" si="565"/>
        <v>0</v>
      </c>
      <c r="BD173" s="50">
        <f t="shared" si="566"/>
        <v>0</v>
      </c>
      <c r="BE173" s="50">
        <f t="shared" si="567"/>
        <v>0</v>
      </c>
      <c r="BF173" s="50">
        <f t="shared" si="606"/>
        <v>0</v>
      </c>
      <c r="BG173" s="50">
        <f t="shared" si="606"/>
        <v>0</v>
      </c>
      <c r="BH173" s="50">
        <f t="shared" si="606"/>
        <v>0</v>
      </c>
      <c r="BI173" s="50">
        <f t="shared" si="606"/>
        <v>0</v>
      </c>
      <c r="BJ173" s="50">
        <f t="shared" si="606"/>
        <v>0</v>
      </c>
      <c r="BK173" s="50">
        <f t="shared" si="606"/>
        <v>0</v>
      </c>
      <c r="BL173" s="50">
        <f t="shared" si="606"/>
        <v>0</v>
      </c>
      <c r="BM173" s="50">
        <f t="shared" si="606"/>
        <v>0</v>
      </c>
      <c r="BN173" s="50">
        <f t="shared" si="606"/>
        <v>0</v>
      </c>
      <c r="BO173" s="50">
        <f t="shared" si="606"/>
        <v>0</v>
      </c>
      <c r="BP173" s="50">
        <f t="shared" si="606"/>
        <v>0</v>
      </c>
      <c r="BQ173" s="50">
        <f t="shared" si="606"/>
        <v>0</v>
      </c>
      <c r="BR173" s="50">
        <f t="shared" si="569"/>
        <v>0</v>
      </c>
      <c r="BS173" s="50">
        <f t="shared" si="570"/>
        <v>0</v>
      </c>
      <c r="BT173" s="50">
        <f t="shared" si="571"/>
        <v>0</v>
      </c>
      <c r="BU173" s="50">
        <f t="shared" si="572"/>
        <v>0</v>
      </c>
      <c r="BV173" s="50">
        <f t="shared" si="573"/>
        <v>0</v>
      </c>
      <c r="BW173" s="50">
        <f t="shared" si="607"/>
        <v>0</v>
      </c>
      <c r="BX173" s="50">
        <f t="shared" si="607"/>
        <v>0</v>
      </c>
      <c r="BY173" s="50">
        <f t="shared" si="607"/>
        <v>0</v>
      </c>
      <c r="BZ173" s="50">
        <f t="shared" si="607"/>
        <v>0</v>
      </c>
      <c r="CA173" s="50">
        <f t="shared" si="607"/>
        <v>0</v>
      </c>
      <c r="CB173" s="50">
        <f t="shared" si="607"/>
        <v>0</v>
      </c>
      <c r="CC173" s="50">
        <f t="shared" si="607"/>
        <v>0</v>
      </c>
      <c r="CD173" s="50">
        <f t="shared" si="607"/>
        <v>0</v>
      </c>
      <c r="CE173" s="50">
        <f t="shared" si="607"/>
        <v>0</v>
      </c>
      <c r="CF173" s="50">
        <f t="shared" si="607"/>
        <v>0</v>
      </c>
      <c r="CG173" s="50">
        <f t="shared" si="607"/>
        <v>0</v>
      </c>
      <c r="CH173" s="50">
        <f t="shared" si="607"/>
        <v>0</v>
      </c>
      <c r="CI173" s="50">
        <f t="array" ref="CI173">BR173</f>
        <v>0</v>
      </c>
      <c r="CJ173" s="50">
        <f t="array" ref="CJ173">CI173</f>
        <v>0</v>
      </c>
      <c r="CK173" s="50">
        <f t="array" ref="CK173">CJ173</f>
        <v>0</v>
      </c>
      <c r="CL173" s="50">
        <f t="array" ref="CL173">CK173</f>
        <v>0</v>
      </c>
      <c r="CM173" s="51">
        <f t="shared" si="575"/>
        <v>0</v>
      </c>
      <c r="CN173" s="51">
        <f t="shared" si="576"/>
        <v>0</v>
      </c>
      <c r="CO173" s="51">
        <f t="shared" si="577"/>
        <v>0</v>
      </c>
      <c r="CP173" s="51">
        <f t="shared" si="578"/>
        <v>0</v>
      </c>
      <c r="CQ173" s="51">
        <f t="shared" si="579"/>
        <v>0</v>
      </c>
      <c r="CR173" s="51">
        <f t="shared" si="608"/>
        <v>0</v>
      </c>
      <c r="CS173" s="51">
        <f t="shared" si="608"/>
        <v>0</v>
      </c>
      <c r="CT173" s="51">
        <f t="shared" si="608"/>
        <v>0</v>
      </c>
      <c r="CU173" s="51">
        <f t="shared" si="608"/>
        <v>0</v>
      </c>
      <c r="CV173" s="51">
        <f t="shared" si="608"/>
        <v>0</v>
      </c>
      <c r="CW173" s="51">
        <f t="shared" si="608"/>
        <v>0</v>
      </c>
      <c r="CX173" s="51">
        <f t="shared" si="608"/>
        <v>0</v>
      </c>
      <c r="CY173" s="51">
        <f t="shared" si="608"/>
        <v>0</v>
      </c>
      <c r="CZ173" s="51">
        <f t="shared" si="608"/>
        <v>0</v>
      </c>
      <c r="DA173" s="51">
        <f t="shared" si="608"/>
        <v>0</v>
      </c>
      <c r="DB173" s="51">
        <f t="shared" si="608"/>
        <v>0</v>
      </c>
      <c r="DC173" s="51">
        <f t="shared" si="608"/>
        <v>0</v>
      </c>
      <c r="DD173" s="46">
        <f t="shared" si="581"/>
        <v>0</v>
      </c>
      <c r="DE173" s="46">
        <f t="shared" si="582"/>
        <v>0</v>
      </c>
      <c r="DF173" s="41">
        <f t="array" ref="DF173">CM173</f>
        <v>0</v>
      </c>
      <c r="DG173" s="41">
        <f t="array" ref="DG173">DF173</f>
        <v>0</v>
      </c>
      <c r="DH173" s="41">
        <f t="array" ref="DH173">DG173</f>
        <v>0</v>
      </c>
      <c r="DI173" s="41">
        <f t="array" ref="DI173">DH173</f>
        <v>0</v>
      </c>
      <c r="DJ173" s="41"/>
      <c r="DK173" s="41"/>
      <c r="DL173" s="41"/>
      <c r="DM173" s="41"/>
      <c r="DN173" s="41"/>
      <c r="DO173" s="41"/>
      <c r="DP173" s="41"/>
    </row>
    <row r="174" spans="1:122" ht="15" hidden="1" customHeight="1" x14ac:dyDescent="0.25">
      <c r="A174" s="47" t="b">
        <f t="shared" ref="A174" si="611">TYPE_TRANSFER_FLUID="вода и пар"</f>
        <v>0</v>
      </c>
      <c r="D174" s="1" t="s">
        <v>173</v>
      </c>
      <c r="E174" s="1">
        <v>8</v>
      </c>
      <c r="G174" s="48" t="str">
        <f>G170&amp;".4"</f>
        <v>8.2.2.2.4</v>
      </c>
      <c r="H174" s="60" t="s">
        <v>169</v>
      </c>
      <c r="I174" s="60"/>
      <c r="J174" s="48" t="s">
        <v>155</v>
      </c>
      <c r="K174" s="50">
        <f t="shared" si="602"/>
        <v>0</v>
      </c>
      <c r="L174" s="50">
        <f t="shared" si="602"/>
        <v>0</v>
      </c>
      <c r="M174" s="50">
        <f t="shared" si="602"/>
        <v>0</v>
      </c>
      <c r="N174" s="50">
        <f t="shared" si="550"/>
        <v>0</v>
      </c>
      <c r="O174" s="50">
        <f t="shared" si="551"/>
        <v>0</v>
      </c>
      <c r="P174" s="50">
        <f t="shared" si="552"/>
        <v>0</v>
      </c>
      <c r="Q174" s="50">
        <f t="shared" si="553"/>
        <v>0</v>
      </c>
      <c r="R174" s="50">
        <f t="shared" si="554"/>
        <v>0</v>
      </c>
      <c r="S174" s="50">
        <f t="shared" si="603"/>
        <v>0</v>
      </c>
      <c r="T174" s="50">
        <f t="shared" si="603"/>
        <v>0</v>
      </c>
      <c r="U174" s="50">
        <f t="shared" si="603"/>
        <v>0</v>
      </c>
      <c r="V174" s="50">
        <f t="shared" si="603"/>
        <v>0</v>
      </c>
      <c r="W174" s="50">
        <f t="shared" si="603"/>
        <v>0</v>
      </c>
      <c r="X174" s="50">
        <f t="shared" si="603"/>
        <v>0</v>
      </c>
      <c r="Y174" s="50">
        <f t="shared" si="603"/>
        <v>0</v>
      </c>
      <c r="Z174" s="50">
        <f t="shared" si="603"/>
        <v>0</v>
      </c>
      <c r="AA174" s="50">
        <f t="shared" si="603"/>
        <v>0</v>
      </c>
      <c r="AB174" s="50">
        <f t="shared" si="603"/>
        <v>0</v>
      </c>
      <c r="AC174" s="50">
        <f t="shared" si="603"/>
        <v>0</v>
      </c>
      <c r="AD174" s="50">
        <f t="shared" si="603"/>
        <v>0</v>
      </c>
      <c r="AE174" s="51">
        <f t="shared" si="556"/>
        <v>0</v>
      </c>
      <c r="AF174" s="51">
        <f t="shared" si="557"/>
        <v>0</v>
      </c>
      <c r="AG174" s="51">
        <f t="shared" si="558"/>
        <v>0</v>
      </c>
      <c r="AH174" s="51">
        <f t="shared" si="559"/>
        <v>0</v>
      </c>
      <c r="AI174" s="51">
        <f t="shared" si="560"/>
        <v>0</v>
      </c>
      <c r="AJ174" s="51">
        <f t="shared" si="604"/>
        <v>0</v>
      </c>
      <c r="AK174" s="51">
        <f t="shared" si="604"/>
        <v>0</v>
      </c>
      <c r="AL174" s="51">
        <f t="shared" si="604"/>
        <v>0</v>
      </c>
      <c r="AM174" s="51">
        <f t="shared" si="604"/>
        <v>0</v>
      </c>
      <c r="AN174" s="51">
        <f t="shared" si="604"/>
        <v>0</v>
      </c>
      <c r="AO174" s="51">
        <f t="shared" si="604"/>
        <v>0</v>
      </c>
      <c r="AP174" s="51">
        <f t="shared" si="604"/>
        <v>0</v>
      </c>
      <c r="AQ174" s="51">
        <f t="shared" si="604"/>
        <v>0</v>
      </c>
      <c r="AR174" s="51">
        <f t="shared" si="604"/>
        <v>0</v>
      </c>
      <c r="AS174" s="51">
        <f t="shared" si="604"/>
        <v>0</v>
      </c>
      <c r="AT174" s="51">
        <f t="shared" si="604"/>
        <v>0</v>
      </c>
      <c r="AU174" s="51">
        <f t="shared" si="604"/>
        <v>0</v>
      </c>
      <c r="AV174" s="50">
        <f t="shared" si="562"/>
        <v>0</v>
      </c>
      <c r="AW174" s="50">
        <f t="shared" si="605"/>
        <v>0</v>
      </c>
      <c r="AX174" s="50">
        <f t="shared" si="605"/>
        <v>0</v>
      </c>
      <c r="AY174" s="50">
        <f t="shared" si="605"/>
        <v>0</v>
      </c>
      <c r="AZ174" s="50">
        <f t="shared" si="605"/>
        <v>0</v>
      </c>
      <c r="BA174" s="50">
        <f t="shared" si="563"/>
        <v>0</v>
      </c>
      <c r="BB174" s="50">
        <f t="shared" si="564"/>
        <v>0</v>
      </c>
      <c r="BC174" s="50">
        <f t="shared" si="565"/>
        <v>0</v>
      </c>
      <c r="BD174" s="50">
        <f t="shared" si="566"/>
        <v>0</v>
      </c>
      <c r="BE174" s="50">
        <f t="shared" si="567"/>
        <v>0</v>
      </c>
      <c r="BF174" s="50">
        <f t="shared" si="606"/>
        <v>0</v>
      </c>
      <c r="BG174" s="50">
        <f t="shared" si="606"/>
        <v>0</v>
      </c>
      <c r="BH174" s="50">
        <f t="shared" si="606"/>
        <v>0</v>
      </c>
      <c r="BI174" s="50">
        <f t="shared" si="606"/>
        <v>0</v>
      </c>
      <c r="BJ174" s="50">
        <f t="shared" si="606"/>
        <v>0</v>
      </c>
      <c r="BK174" s="50">
        <f t="shared" si="606"/>
        <v>0</v>
      </c>
      <c r="BL174" s="50">
        <f t="shared" si="606"/>
        <v>0</v>
      </c>
      <c r="BM174" s="50">
        <f t="shared" si="606"/>
        <v>0</v>
      </c>
      <c r="BN174" s="50">
        <f t="shared" si="606"/>
        <v>0</v>
      </c>
      <c r="BO174" s="50">
        <f t="shared" si="606"/>
        <v>0</v>
      </c>
      <c r="BP174" s="50">
        <f t="shared" si="606"/>
        <v>0</v>
      </c>
      <c r="BQ174" s="50">
        <f t="shared" si="606"/>
        <v>0</v>
      </c>
      <c r="BR174" s="50">
        <f t="shared" si="569"/>
        <v>0</v>
      </c>
      <c r="BS174" s="50">
        <f t="shared" si="570"/>
        <v>0</v>
      </c>
      <c r="BT174" s="50">
        <f t="shared" si="571"/>
        <v>0</v>
      </c>
      <c r="BU174" s="50">
        <f t="shared" si="572"/>
        <v>0</v>
      </c>
      <c r="BV174" s="50">
        <f t="shared" si="573"/>
        <v>0</v>
      </c>
      <c r="BW174" s="50">
        <f t="shared" si="607"/>
        <v>0</v>
      </c>
      <c r="BX174" s="50">
        <f t="shared" si="607"/>
        <v>0</v>
      </c>
      <c r="BY174" s="50">
        <f t="shared" si="607"/>
        <v>0</v>
      </c>
      <c r="BZ174" s="50">
        <f t="shared" si="607"/>
        <v>0</v>
      </c>
      <c r="CA174" s="50">
        <f t="shared" si="607"/>
        <v>0</v>
      </c>
      <c r="CB174" s="50">
        <f t="shared" si="607"/>
        <v>0</v>
      </c>
      <c r="CC174" s="50">
        <f t="shared" si="607"/>
        <v>0</v>
      </c>
      <c r="CD174" s="50">
        <f t="shared" si="607"/>
        <v>0</v>
      </c>
      <c r="CE174" s="50">
        <f t="shared" si="607"/>
        <v>0</v>
      </c>
      <c r="CF174" s="50">
        <f t="shared" si="607"/>
        <v>0</v>
      </c>
      <c r="CG174" s="50">
        <f t="shared" si="607"/>
        <v>0</v>
      </c>
      <c r="CH174" s="50">
        <f t="shared" si="607"/>
        <v>0</v>
      </c>
      <c r="CI174" s="50">
        <f t="array" ref="CI174">BR174</f>
        <v>0</v>
      </c>
      <c r="CJ174" s="50">
        <f t="array" ref="CJ174">CI174</f>
        <v>0</v>
      </c>
      <c r="CK174" s="50">
        <f t="array" ref="CK174">CJ174</f>
        <v>0</v>
      </c>
      <c r="CL174" s="50">
        <f t="array" ref="CL174">CK174</f>
        <v>0</v>
      </c>
      <c r="CM174" s="51">
        <f t="shared" si="575"/>
        <v>0</v>
      </c>
      <c r="CN174" s="51">
        <f t="shared" si="576"/>
        <v>0</v>
      </c>
      <c r="CO174" s="51">
        <f t="shared" si="577"/>
        <v>0</v>
      </c>
      <c r="CP174" s="51">
        <f t="shared" si="578"/>
        <v>0</v>
      </c>
      <c r="CQ174" s="51">
        <f t="shared" si="579"/>
        <v>0</v>
      </c>
      <c r="CR174" s="51">
        <f t="shared" si="608"/>
        <v>0</v>
      </c>
      <c r="CS174" s="51">
        <f t="shared" si="608"/>
        <v>0</v>
      </c>
      <c r="CT174" s="51">
        <f t="shared" si="608"/>
        <v>0</v>
      </c>
      <c r="CU174" s="51">
        <f t="shared" si="608"/>
        <v>0</v>
      </c>
      <c r="CV174" s="51">
        <f t="shared" si="608"/>
        <v>0</v>
      </c>
      <c r="CW174" s="51">
        <f t="shared" si="608"/>
        <v>0</v>
      </c>
      <c r="CX174" s="51">
        <f t="shared" si="608"/>
        <v>0</v>
      </c>
      <c r="CY174" s="51">
        <f t="shared" si="608"/>
        <v>0</v>
      </c>
      <c r="CZ174" s="51">
        <f t="shared" si="608"/>
        <v>0</v>
      </c>
      <c r="DA174" s="51">
        <f t="shared" si="608"/>
        <v>0</v>
      </c>
      <c r="DB174" s="51">
        <f t="shared" si="608"/>
        <v>0</v>
      </c>
      <c r="DC174" s="51">
        <f t="shared" si="608"/>
        <v>0</v>
      </c>
      <c r="DD174" s="46">
        <f t="shared" si="581"/>
        <v>0</v>
      </c>
      <c r="DE174" s="46">
        <f t="shared" si="582"/>
        <v>0</v>
      </c>
      <c r="DF174" s="41">
        <f t="array" ref="DF174">CM174</f>
        <v>0</v>
      </c>
      <c r="DG174" s="41">
        <f t="array" ref="DG174">DF174</f>
        <v>0</v>
      </c>
      <c r="DH174" s="41">
        <f t="array" ref="DH174">DG174</f>
        <v>0</v>
      </c>
      <c r="DI174" s="41">
        <f t="array" ref="DI174">DH174</f>
        <v>0</v>
      </c>
      <c r="DJ174" s="41"/>
      <c r="DK174" s="41"/>
      <c r="DL174" s="41"/>
      <c r="DM174" s="41"/>
      <c r="DN174" s="41"/>
      <c r="DO174" s="41"/>
      <c r="DP174" s="41"/>
    </row>
    <row r="175" spans="1:122" s="34" customFormat="1" ht="15" hidden="1" customHeight="1" x14ac:dyDescent="0.2">
      <c r="A175" s="8" t="b">
        <f>FALSE</f>
        <v>0</v>
      </c>
      <c r="B175" s="1"/>
      <c r="D175" s="8"/>
      <c r="E175" s="8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67"/>
      <c r="CB175" s="67"/>
      <c r="CC175" s="67"/>
      <c r="CD175" s="67"/>
      <c r="CE175" s="67"/>
      <c r="CF175" s="67"/>
      <c r="CG175" s="67"/>
      <c r="CH175" s="67"/>
      <c r="CI175" s="67"/>
      <c r="CJ175" s="67"/>
      <c r="CK175" s="67"/>
      <c r="CL175" s="67"/>
      <c r="CM175" s="67"/>
      <c r="CN175" s="67"/>
      <c r="CO175" s="67"/>
      <c r="CP175" s="67"/>
      <c r="CQ175" s="67"/>
      <c r="CR175" s="67"/>
      <c r="CS175" s="67"/>
      <c r="CT175" s="67"/>
      <c r="CU175" s="67"/>
      <c r="CV175" s="67"/>
      <c r="CW175" s="67"/>
      <c r="CX175" s="67"/>
      <c r="CY175" s="67"/>
      <c r="CZ175" s="67"/>
      <c r="DA175" s="67"/>
      <c r="DB175" s="67"/>
      <c r="DC175" s="67"/>
      <c r="DD175" s="67"/>
      <c r="DE175" s="67"/>
      <c r="DF175" s="67"/>
      <c r="DG175" s="67"/>
      <c r="DH175" s="67"/>
      <c r="DI175" s="67"/>
      <c r="DJ175" s="67"/>
      <c r="DK175" s="67"/>
      <c r="DL175" s="67"/>
      <c r="DM175" s="67"/>
      <c r="DN175" s="67"/>
      <c r="DO175" s="67"/>
      <c r="DP175" s="67"/>
      <c r="DR175" s="42"/>
    </row>
    <row r="176" spans="1:122" s="34" customFormat="1" ht="15" hidden="1" customHeight="1" x14ac:dyDescent="0.2">
      <c r="A176" s="8" t="b">
        <f t="array" ref="A176">A175</f>
        <v>0</v>
      </c>
      <c r="B176" s="1"/>
      <c r="D176" s="8"/>
      <c r="E176" s="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68"/>
      <c r="CB176" s="68"/>
      <c r="CC176" s="68"/>
      <c r="CD176" s="68"/>
      <c r="CE176" s="68"/>
      <c r="CF176" s="68"/>
      <c r="CG176" s="68"/>
      <c r="CH176" s="68"/>
      <c r="CI176" s="68"/>
      <c r="CJ176" s="68"/>
      <c r="CK176" s="68"/>
      <c r="CL176" s="68"/>
      <c r="CM176" s="68"/>
      <c r="CN176" s="68"/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68"/>
      <c r="DD176" s="68"/>
      <c r="DE176" s="68"/>
      <c r="DF176" s="68"/>
      <c r="DG176" s="68"/>
      <c r="DH176" s="68"/>
      <c r="DI176" s="68"/>
      <c r="DJ176" s="68"/>
      <c r="DK176" s="68"/>
      <c r="DL176" s="68"/>
      <c r="DM176" s="68"/>
      <c r="DN176" s="68"/>
      <c r="DO176" s="68"/>
      <c r="DP176" s="68"/>
      <c r="DR176" s="42"/>
    </row>
    <row r="177" spans="1:122" s="34" customFormat="1" ht="15" hidden="1" customHeight="1" x14ac:dyDescent="0.2">
      <c r="A177" s="8" t="b">
        <f t="array" ref="A177">A176</f>
        <v>0</v>
      </c>
      <c r="B177" s="69" t="str">
        <f t="array" ref="B177">G174</f>
        <v>8.2.2.2.4</v>
      </c>
      <c r="D177" s="8"/>
      <c r="E177" s="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68"/>
      <c r="CB177" s="68"/>
      <c r="CC177" s="68"/>
      <c r="CD177" s="68"/>
      <c r="CE177" s="68"/>
      <c r="CF177" s="68"/>
      <c r="CG177" s="68"/>
      <c r="CH177" s="68"/>
      <c r="CI177" s="68"/>
      <c r="CJ177" s="68"/>
      <c r="CK177" s="68"/>
      <c r="CL177" s="68"/>
      <c r="CM177" s="68"/>
      <c r="CN177" s="68"/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68"/>
      <c r="DD177" s="68"/>
      <c r="DE177" s="68"/>
      <c r="DF177" s="68"/>
      <c r="DG177" s="68"/>
      <c r="DH177" s="68"/>
      <c r="DI177" s="68"/>
      <c r="DJ177" s="68"/>
      <c r="DK177" s="68"/>
      <c r="DL177" s="68"/>
      <c r="DM177" s="68"/>
      <c r="DN177" s="68"/>
      <c r="DO177" s="68"/>
      <c r="DP177" s="68"/>
      <c r="DR177" s="42"/>
    </row>
    <row r="178" spans="1:122" ht="15" customHeight="1" x14ac:dyDescent="0.25">
      <c r="G178" s="70"/>
      <c r="H178" s="71" t="s">
        <v>179</v>
      </c>
      <c r="I178" s="72"/>
      <c r="J178" s="72"/>
      <c r="K178" s="72"/>
      <c r="L178" s="72"/>
      <c r="M178" s="72"/>
      <c r="N178" s="73"/>
      <c r="O178" s="73"/>
      <c r="P178" s="73"/>
      <c r="Q178" s="73"/>
      <c r="R178" s="73"/>
      <c r="S178" s="72"/>
      <c r="T178" s="72"/>
      <c r="U178" s="72"/>
      <c r="V178" s="72"/>
      <c r="W178" s="72"/>
      <c r="X178" s="72"/>
      <c r="Y178" s="72"/>
      <c r="Z178" s="72"/>
      <c r="AA178" s="72"/>
      <c r="AB178" s="72"/>
      <c r="AC178" s="72"/>
      <c r="AD178" s="72"/>
      <c r="AE178" s="73"/>
      <c r="AF178" s="73"/>
      <c r="AG178" s="73"/>
      <c r="AH178" s="73"/>
      <c r="AI178" s="73"/>
      <c r="AJ178" s="72"/>
      <c r="AK178" s="72"/>
      <c r="AL178" s="72"/>
      <c r="AM178" s="72"/>
      <c r="AN178" s="72"/>
      <c r="AO178" s="72"/>
      <c r="AP178" s="72"/>
      <c r="AQ178" s="72"/>
      <c r="AR178" s="72"/>
      <c r="AS178" s="72"/>
      <c r="AT178" s="72"/>
      <c r="AU178" s="72"/>
      <c r="AV178" s="73"/>
      <c r="AW178" s="72"/>
      <c r="AX178" s="72"/>
      <c r="AY178" s="72"/>
      <c r="AZ178" s="72"/>
      <c r="BA178" s="73"/>
      <c r="BB178" s="73"/>
      <c r="BC178" s="73"/>
      <c r="BD178" s="73"/>
      <c r="BE178" s="73"/>
      <c r="BF178" s="72"/>
      <c r="BG178" s="72"/>
      <c r="BH178" s="72"/>
      <c r="BI178" s="72"/>
      <c r="BJ178" s="72"/>
      <c r="BK178" s="72"/>
      <c r="BL178" s="72"/>
      <c r="BM178" s="72"/>
      <c r="BN178" s="72"/>
      <c r="BO178" s="72"/>
      <c r="BP178" s="72"/>
      <c r="BQ178" s="72"/>
      <c r="BR178" s="73"/>
      <c r="BS178" s="73"/>
      <c r="BT178" s="73"/>
      <c r="BU178" s="73"/>
      <c r="BV178" s="73"/>
      <c r="BW178" s="72"/>
      <c r="BX178" s="72"/>
      <c r="BY178" s="72"/>
      <c r="BZ178" s="72"/>
      <c r="CA178" s="72"/>
      <c r="CB178" s="72"/>
      <c r="CC178" s="72"/>
      <c r="CD178" s="72"/>
      <c r="CE178" s="72"/>
      <c r="CF178" s="72"/>
      <c r="CG178" s="72"/>
      <c r="CH178" s="72"/>
      <c r="CI178" s="73"/>
      <c r="CJ178" s="73"/>
      <c r="CK178" s="73"/>
      <c r="CL178" s="73"/>
      <c r="CM178" s="73"/>
      <c r="CN178" s="73"/>
      <c r="CO178" s="73"/>
      <c r="CP178" s="73"/>
      <c r="CQ178" s="73"/>
      <c r="CR178" s="73"/>
      <c r="CS178" s="73"/>
      <c r="CT178" s="73"/>
      <c r="CU178" s="73"/>
      <c r="CV178" s="73"/>
      <c r="CW178" s="73"/>
      <c r="CX178" s="73"/>
      <c r="CY178" s="73"/>
      <c r="CZ178" s="73"/>
      <c r="DA178" s="73"/>
      <c r="DB178" s="73"/>
      <c r="DC178" s="73"/>
      <c r="DD178" s="72"/>
      <c r="DE178" s="72"/>
      <c r="DF178" s="73"/>
      <c r="DG178" s="73"/>
      <c r="DH178" s="73"/>
      <c r="DI178" s="73"/>
      <c r="DJ178" s="72"/>
      <c r="DK178" s="72"/>
      <c r="DL178" s="72"/>
      <c r="DM178" s="72"/>
      <c r="DN178" s="72"/>
      <c r="DO178" s="72"/>
      <c r="DP178" s="72"/>
    </row>
    <row r="179" spans="1:122" s="34" customFormat="1" ht="15" customHeight="1" x14ac:dyDescent="0.2">
      <c r="A179" s="8"/>
      <c r="B179" s="8"/>
      <c r="C179" s="8"/>
      <c r="D179" s="8"/>
      <c r="E179" s="8"/>
      <c r="G179" s="103" t="s">
        <v>217</v>
      </c>
      <c r="H179" s="55" t="s">
        <v>181</v>
      </c>
      <c r="I179" s="49"/>
      <c r="J179" s="38" t="s">
        <v>155</v>
      </c>
      <c r="K179" s="45">
        <f>K180+K189+K190</f>
        <v>0</v>
      </c>
      <c r="L179" s="45">
        <f>L180+L189+L190</f>
        <v>0</v>
      </c>
      <c r="M179" s="45">
        <f>M180+M189+M190</f>
        <v>0</v>
      </c>
      <c r="N179" s="45">
        <f t="shared" ref="N179:N198" si="612">SUM(O179:R179)</f>
        <v>17643.79</v>
      </c>
      <c r="O179" s="45">
        <f t="shared" ref="O179:O198" si="613">SUM(S179:U179)</f>
        <v>8721.393</v>
      </c>
      <c r="P179" s="45">
        <f t="shared" ref="P179:P198" si="614">SUM(V179:X179)</f>
        <v>1189.912</v>
      </c>
      <c r="Q179" s="45">
        <f t="shared" ref="Q179:Q198" si="615">SUM(Y179:AA179)</f>
        <v>0</v>
      </c>
      <c r="R179" s="45">
        <f t="shared" ref="R179:R198" si="616">SUM(AB179:AD179)</f>
        <v>7732.4850000000006</v>
      </c>
      <c r="S179" s="45">
        <f t="shared" ref="S179:AD179" si="617">S180+S189+S190</f>
        <v>3639.2839999999997</v>
      </c>
      <c r="T179" s="45">
        <f t="shared" si="617"/>
        <v>2846.1309999999999</v>
      </c>
      <c r="U179" s="45">
        <f t="shared" si="617"/>
        <v>2235.9780000000001</v>
      </c>
      <c r="V179" s="45">
        <f t="shared" si="617"/>
        <v>1189.912</v>
      </c>
      <c r="W179" s="45">
        <f t="shared" si="617"/>
        <v>0</v>
      </c>
      <c r="X179" s="45">
        <f t="shared" si="617"/>
        <v>0</v>
      </c>
      <c r="Y179" s="45">
        <f t="shared" si="617"/>
        <v>0</v>
      </c>
      <c r="Z179" s="45">
        <f t="shared" si="617"/>
        <v>0</v>
      </c>
      <c r="AA179" s="45">
        <f t="shared" si="617"/>
        <v>0</v>
      </c>
      <c r="AB179" s="45">
        <f t="shared" si="617"/>
        <v>1320.15</v>
      </c>
      <c r="AC179" s="45">
        <f t="shared" si="617"/>
        <v>2939.12</v>
      </c>
      <c r="AD179" s="45">
        <f t="shared" si="617"/>
        <v>3473.2150000000001</v>
      </c>
      <c r="AE179" s="74">
        <f t="shared" ref="AE179:AE198" si="618">SUM(AF179:AI179)</f>
        <v>0</v>
      </c>
      <c r="AF179" s="74">
        <f t="shared" ref="AF179:AF198" si="619">SUM(AJ179:AL179)</f>
        <v>0</v>
      </c>
      <c r="AG179" s="74">
        <f t="shared" ref="AG179:AG198" si="620">SUM(AM179:AO179)</f>
        <v>0</v>
      </c>
      <c r="AH179" s="74">
        <f t="shared" ref="AH179:AH198" si="621">SUM(AP179:AR179)</f>
        <v>0</v>
      </c>
      <c r="AI179" s="74">
        <f t="shared" ref="AI179:AI198" si="622">SUM(AS179:AU179)</f>
        <v>0</v>
      </c>
      <c r="AJ179" s="74">
        <f t="shared" ref="AJ179:AU179" si="623">AJ180+AJ189+AJ190</f>
        <v>0</v>
      </c>
      <c r="AK179" s="74">
        <f t="shared" si="623"/>
        <v>0</v>
      </c>
      <c r="AL179" s="74">
        <f t="shared" si="623"/>
        <v>0</v>
      </c>
      <c r="AM179" s="74">
        <f t="shared" si="623"/>
        <v>0</v>
      </c>
      <c r="AN179" s="74">
        <f t="shared" si="623"/>
        <v>0</v>
      </c>
      <c r="AO179" s="74">
        <f t="shared" si="623"/>
        <v>0</v>
      </c>
      <c r="AP179" s="74">
        <f t="shared" si="623"/>
        <v>0</v>
      </c>
      <c r="AQ179" s="74">
        <f t="shared" si="623"/>
        <v>0</v>
      </c>
      <c r="AR179" s="74">
        <f t="shared" si="623"/>
        <v>0</v>
      </c>
      <c r="AS179" s="74">
        <f t="shared" si="623"/>
        <v>0</v>
      </c>
      <c r="AT179" s="74">
        <f t="shared" si="623"/>
        <v>0</v>
      </c>
      <c r="AU179" s="74">
        <f t="shared" si="623"/>
        <v>0</v>
      </c>
      <c r="AV179" s="45">
        <f t="shared" ref="AV179:AV198" si="624">SUM(AW179:AZ179)</f>
        <v>23983.48</v>
      </c>
      <c r="AW179" s="45">
        <f>AW180+AW189+AW190</f>
        <v>13082.97</v>
      </c>
      <c r="AX179" s="45">
        <f>AX180+AX189+AX190</f>
        <v>1761</v>
      </c>
      <c r="AY179" s="45">
        <f>AY180+AY189+AY190</f>
        <v>0</v>
      </c>
      <c r="AZ179" s="45">
        <f>AZ180+AZ189+AZ190</f>
        <v>9139.51</v>
      </c>
      <c r="BA179" s="45">
        <f t="shared" ref="BA179:BA198" si="625">SUM(BB179:BE179)</f>
        <v>19794.717000000001</v>
      </c>
      <c r="BB179" s="45">
        <f t="shared" ref="BB179:BB198" si="626">SUM(BF179:BH179)</f>
        <v>8905.7170000000006</v>
      </c>
      <c r="BC179" s="45">
        <f t="shared" ref="BC179:BC198" si="627">SUM(BI179:BK179)</f>
        <v>1741</v>
      </c>
      <c r="BD179" s="45">
        <f t="shared" ref="BD179:BD198" si="628">SUM(BL179:BN179)</f>
        <v>0</v>
      </c>
      <c r="BE179" s="45">
        <f t="shared" ref="BE179:BE198" si="629">SUM(BO179:BQ179)</f>
        <v>9148</v>
      </c>
      <c r="BF179" s="45">
        <f t="shared" ref="BF179:BQ179" si="630">BF180+BF189+BF190</f>
        <v>2947.8919999999998</v>
      </c>
      <c r="BG179" s="45">
        <f t="shared" si="630"/>
        <v>3334.973</v>
      </c>
      <c r="BH179" s="45">
        <f t="shared" si="630"/>
        <v>2622.8519999999999</v>
      </c>
      <c r="BI179" s="45">
        <f t="shared" si="630"/>
        <v>1741</v>
      </c>
      <c r="BJ179" s="45">
        <f t="shared" si="630"/>
        <v>0</v>
      </c>
      <c r="BK179" s="45">
        <f t="shared" si="630"/>
        <v>0</v>
      </c>
      <c r="BL179" s="45">
        <f t="shared" si="630"/>
        <v>0</v>
      </c>
      <c r="BM179" s="45">
        <f t="shared" si="630"/>
        <v>0</v>
      </c>
      <c r="BN179" s="45">
        <f t="shared" si="630"/>
        <v>0</v>
      </c>
      <c r="BO179" s="45">
        <f t="shared" si="630"/>
        <v>1838</v>
      </c>
      <c r="BP179" s="45">
        <f t="shared" si="630"/>
        <v>3394</v>
      </c>
      <c r="BQ179" s="45">
        <f t="shared" si="630"/>
        <v>3916</v>
      </c>
      <c r="BR179" s="45">
        <f t="shared" ref="BR179:BR198" si="631">SUM(BS179:BV179)</f>
        <v>23983</v>
      </c>
      <c r="BS179" s="45">
        <f t="shared" ref="BS179:BS198" si="632">SUM(BW179:BY179)</f>
        <v>13094</v>
      </c>
      <c r="BT179" s="45">
        <f t="shared" ref="BT179:BT198" si="633">SUM(BZ179:CB179)</f>
        <v>1741</v>
      </c>
      <c r="BU179" s="45">
        <f t="shared" ref="BU179:BU198" si="634">SUM(CC179:CE179)</f>
        <v>0</v>
      </c>
      <c r="BV179" s="45">
        <f t="shared" ref="BV179:BV198" si="635">SUM(CF179:CH179)</f>
        <v>9148</v>
      </c>
      <c r="BW179" s="45">
        <f t="shared" ref="BW179:CH179" si="636">BW180+BW189+BW190</f>
        <v>4902</v>
      </c>
      <c r="BX179" s="45">
        <f t="shared" si="636"/>
        <v>4551</v>
      </c>
      <c r="BY179" s="45">
        <f t="shared" si="636"/>
        <v>3641</v>
      </c>
      <c r="BZ179" s="45">
        <f t="shared" si="636"/>
        <v>1741</v>
      </c>
      <c r="CA179" s="45">
        <f t="shared" si="636"/>
        <v>0</v>
      </c>
      <c r="CB179" s="45">
        <f t="shared" si="636"/>
        <v>0</v>
      </c>
      <c r="CC179" s="45">
        <f t="shared" si="636"/>
        <v>0</v>
      </c>
      <c r="CD179" s="45">
        <f t="shared" si="636"/>
        <v>0</v>
      </c>
      <c r="CE179" s="45">
        <f t="shared" si="636"/>
        <v>0</v>
      </c>
      <c r="CF179" s="45">
        <f t="shared" si="636"/>
        <v>1838</v>
      </c>
      <c r="CG179" s="45">
        <f t="shared" si="636"/>
        <v>3394</v>
      </c>
      <c r="CH179" s="45">
        <f t="shared" si="636"/>
        <v>3916</v>
      </c>
      <c r="CI179" s="45">
        <f t="array" ref="CI179">BR179</f>
        <v>23983</v>
      </c>
      <c r="CJ179" s="45">
        <f t="array" ref="CJ179">CI179</f>
        <v>23983</v>
      </c>
      <c r="CK179" s="45">
        <f t="array" ref="CK179">CJ179</f>
        <v>23983</v>
      </c>
      <c r="CL179" s="45">
        <f t="array" ref="CL179">CK179</f>
        <v>23983</v>
      </c>
      <c r="CM179" s="74">
        <f t="shared" ref="CM179:CM198" si="637">SUM(CN179:CQ179)</f>
        <v>0</v>
      </c>
      <c r="CN179" s="74">
        <f t="shared" ref="CN179:CN198" si="638">SUM(CR179:CT179)</f>
        <v>0</v>
      </c>
      <c r="CO179" s="74">
        <f t="shared" ref="CO179:CO198" si="639">SUM(CU179:CW179)</f>
        <v>0</v>
      </c>
      <c r="CP179" s="74">
        <f t="shared" ref="CP179:CP198" si="640">SUM(CX179:CZ179)</f>
        <v>0</v>
      </c>
      <c r="CQ179" s="74">
        <f t="shared" ref="CQ179:CQ198" si="641">SUM(DA179:DC179)</f>
        <v>0</v>
      </c>
      <c r="CR179" s="74">
        <f t="shared" ref="CR179:DC179" si="642">CR180+CR189+CR190</f>
        <v>0</v>
      </c>
      <c r="CS179" s="74">
        <f t="shared" si="642"/>
        <v>0</v>
      </c>
      <c r="CT179" s="74">
        <f t="shared" si="642"/>
        <v>0</v>
      </c>
      <c r="CU179" s="74">
        <f t="shared" si="642"/>
        <v>0</v>
      </c>
      <c r="CV179" s="74">
        <f t="shared" si="642"/>
        <v>0</v>
      </c>
      <c r="CW179" s="74">
        <f t="shared" si="642"/>
        <v>0</v>
      </c>
      <c r="CX179" s="74">
        <f t="shared" si="642"/>
        <v>0</v>
      </c>
      <c r="CY179" s="74">
        <f t="shared" si="642"/>
        <v>0</v>
      </c>
      <c r="CZ179" s="74">
        <f t="shared" si="642"/>
        <v>0</v>
      </c>
      <c r="DA179" s="74">
        <f t="shared" si="642"/>
        <v>0</v>
      </c>
      <c r="DB179" s="74">
        <f t="shared" si="642"/>
        <v>0</v>
      </c>
      <c r="DC179" s="74">
        <f t="shared" si="642"/>
        <v>0</v>
      </c>
      <c r="DD179" s="75">
        <f t="shared" ref="DD179:DD198" si="643">IF(AV179=0,0,CM179/AV179%)</f>
        <v>0</v>
      </c>
      <c r="DE179" s="75">
        <f t="shared" ref="DE179:DE198" si="644">CM179-BR179</f>
        <v>-23983</v>
      </c>
      <c r="DF179" s="74">
        <f t="array" ref="DF179">CM179</f>
        <v>0</v>
      </c>
      <c r="DG179" s="74">
        <f t="array" ref="DG179">DF179</f>
        <v>0</v>
      </c>
      <c r="DH179" s="74">
        <f t="array" ref="DH179">DG179</f>
        <v>0</v>
      </c>
      <c r="DI179" s="74">
        <f t="array" ref="DI179">DH179</f>
        <v>0</v>
      </c>
      <c r="DJ179" s="74"/>
      <c r="DK179" s="74"/>
      <c r="DL179" s="74"/>
      <c r="DM179" s="74"/>
      <c r="DN179" s="74"/>
      <c r="DO179" s="74"/>
      <c r="DP179" s="74"/>
      <c r="DR179" s="42"/>
    </row>
    <row r="180" spans="1:122" s="34" customFormat="1" ht="15" customHeight="1" x14ac:dyDescent="0.2">
      <c r="A180" s="8"/>
      <c r="B180" s="8"/>
      <c r="C180" s="8"/>
      <c r="D180" s="8"/>
      <c r="E180" s="8"/>
      <c r="G180" s="56" t="s">
        <v>116</v>
      </c>
      <c r="H180" s="57" t="s">
        <v>182</v>
      </c>
      <c r="I180" s="57"/>
      <c r="J180" s="38" t="s">
        <v>155</v>
      </c>
      <c r="K180" s="45">
        <f>K181+K182</f>
        <v>0</v>
      </c>
      <c r="L180" s="45">
        <f>L181+L182</f>
        <v>0</v>
      </c>
      <c r="M180" s="45">
        <f>M181+M182</f>
        <v>0</v>
      </c>
      <c r="N180" s="45">
        <f t="shared" si="612"/>
        <v>0</v>
      </c>
      <c r="O180" s="45">
        <f t="shared" si="613"/>
        <v>0</v>
      </c>
      <c r="P180" s="45">
        <f t="shared" si="614"/>
        <v>0</v>
      </c>
      <c r="Q180" s="45">
        <f t="shared" si="615"/>
        <v>0</v>
      </c>
      <c r="R180" s="45">
        <f t="shared" si="616"/>
        <v>0</v>
      </c>
      <c r="S180" s="45">
        <f t="shared" ref="S180:AD180" si="645">S181+S182</f>
        <v>0</v>
      </c>
      <c r="T180" s="45">
        <f t="shared" si="645"/>
        <v>0</v>
      </c>
      <c r="U180" s="45">
        <f t="shared" si="645"/>
        <v>0</v>
      </c>
      <c r="V180" s="45">
        <f t="shared" si="645"/>
        <v>0</v>
      </c>
      <c r="W180" s="45">
        <f t="shared" si="645"/>
        <v>0</v>
      </c>
      <c r="X180" s="45">
        <f t="shared" si="645"/>
        <v>0</v>
      </c>
      <c r="Y180" s="45">
        <f t="shared" si="645"/>
        <v>0</v>
      </c>
      <c r="Z180" s="45">
        <f t="shared" si="645"/>
        <v>0</v>
      </c>
      <c r="AA180" s="45">
        <f t="shared" si="645"/>
        <v>0</v>
      </c>
      <c r="AB180" s="45">
        <f t="shared" si="645"/>
        <v>0</v>
      </c>
      <c r="AC180" s="45">
        <f t="shared" si="645"/>
        <v>0</v>
      </c>
      <c r="AD180" s="45">
        <f t="shared" si="645"/>
        <v>0</v>
      </c>
      <c r="AE180" s="74">
        <f t="shared" si="618"/>
        <v>0</v>
      </c>
      <c r="AF180" s="74">
        <f t="shared" si="619"/>
        <v>0</v>
      </c>
      <c r="AG180" s="74">
        <f t="shared" si="620"/>
        <v>0</v>
      </c>
      <c r="AH180" s="74">
        <f t="shared" si="621"/>
        <v>0</v>
      </c>
      <c r="AI180" s="74">
        <f t="shared" si="622"/>
        <v>0</v>
      </c>
      <c r="AJ180" s="74">
        <f t="shared" ref="AJ180:AU180" si="646">AJ181+AJ182</f>
        <v>0</v>
      </c>
      <c r="AK180" s="74">
        <f t="shared" si="646"/>
        <v>0</v>
      </c>
      <c r="AL180" s="74">
        <f t="shared" si="646"/>
        <v>0</v>
      </c>
      <c r="AM180" s="74">
        <f t="shared" si="646"/>
        <v>0</v>
      </c>
      <c r="AN180" s="74">
        <f t="shared" si="646"/>
        <v>0</v>
      </c>
      <c r="AO180" s="74">
        <f t="shared" si="646"/>
        <v>0</v>
      </c>
      <c r="AP180" s="74">
        <f t="shared" si="646"/>
        <v>0</v>
      </c>
      <c r="AQ180" s="74">
        <f t="shared" si="646"/>
        <v>0</v>
      </c>
      <c r="AR180" s="74">
        <f t="shared" si="646"/>
        <v>0</v>
      </c>
      <c r="AS180" s="74">
        <f t="shared" si="646"/>
        <v>0</v>
      </c>
      <c r="AT180" s="74">
        <f t="shared" si="646"/>
        <v>0</v>
      </c>
      <c r="AU180" s="74">
        <f t="shared" si="646"/>
        <v>0</v>
      </c>
      <c r="AV180" s="45">
        <f t="shared" si="624"/>
        <v>0</v>
      </c>
      <c r="AW180" s="45">
        <f>AW181+AW182</f>
        <v>0</v>
      </c>
      <c r="AX180" s="45">
        <f>AX181+AX182</f>
        <v>0</v>
      </c>
      <c r="AY180" s="45">
        <f>AY181+AY182</f>
        <v>0</v>
      </c>
      <c r="AZ180" s="45">
        <f>AZ181+AZ182</f>
        <v>0</v>
      </c>
      <c r="BA180" s="45">
        <f t="shared" si="625"/>
        <v>0</v>
      </c>
      <c r="BB180" s="45">
        <f t="shared" si="626"/>
        <v>0</v>
      </c>
      <c r="BC180" s="45">
        <f t="shared" si="627"/>
        <v>0</v>
      </c>
      <c r="BD180" s="45">
        <f t="shared" si="628"/>
        <v>0</v>
      </c>
      <c r="BE180" s="45">
        <f t="shared" si="629"/>
        <v>0</v>
      </c>
      <c r="BF180" s="45">
        <f t="shared" ref="BF180:BQ180" si="647">BF181+BF182</f>
        <v>0</v>
      </c>
      <c r="BG180" s="45">
        <f t="shared" si="647"/>
        <v>0</v>
      </c>
      <c r="BH180" s="45">
        <f t="shared" si="647"/>
        <v>0</v>
      </c>
      <c r="BI180" s="45">
        <f t="shared" si="647"/>
        <v>0</v>
      </c>
      <c r="BJ180" s="45">
        <f t="shared" si="647"/>
        <v>0</v>
      </c>
      <c r="BK180" s="45">
        <f t="shared" si="647"/>
        <v>0</v>
      </c>
      <c r="BL180" s="45">
        <f t="shared" si="647"/>
        <v>0</v>
      </c>
      <c r="BM180" s="45">
        <f t="shared" si="647"/>
        <v>0</v>
      </c>
      <c r="BN180" s="45">
        <f t="shared" si="647"/>
        <v>0</v>
      </c>
      <c r="BO180" s="45">
        <f t="shared" si="647"/>
        <v>0</v>
      </c>
      <c r="BP180" s="45">
        <f t="shared" si="647"/>
        <v>0</v>
      </c>
      <c r="BQ180" s="45">
        <f t="shared" si="647"/>
        <v>0</v>
      </c>
      <c r="BR180" s="45">
        <f t="shared" si="631"/>
        <v>0</v>
      </c>
      <c r="BS180" s="45">
        <f t="shared" si="632"/>
        <v>0</v>
      </c>
      <c r="BT180" s="45">
        <f t="shared" si="633"/>
        <v>0</v>
      </c>
      <c r="BU180" s="45">
        <f t="shared" si="634"/>
        <v>0</v>
      </c>
      <c r="BV180" s="45">
        <f t="shared" si="635"/>
        <v>0</v>
      </c>
      <c r="BW180" s="45">
        <f t="shared" ref="BW180:CH180" si="648">BW181+BW182</f>
        <v>0</v>
      </c>
      <c r="BX180" s="45">
        <f t="shared" si="648"/>
        <v>0</v>
      </c>
      <c r="BY180" s="45">
        <f t="shared" si="648"/>
        <v>0</v>
      </c>
      <c r="BZ180" s="45">
        <f t="shared" si="648"/>
        <v>0</v>
      </c>
      <c r="CA180" s="45">
        <f t="shared" si="648"/>
        <v>0</v>
      </c>
      <c r="CB180" s="45">
        <f t="shared" si="648"/>
        <v>0</v>
      </c>
      <c r="CC180" s="45">
        <f t="shared" si="648"/>
        <v>0</v>
      </c>
      <c r="CD180" s="45">
        <f t="shared" si="648"/>
        <v>0</v>
      </c>
      <c r="CE180" s="45">
        <f t="shared" si="648"/>
        <v>0</v>
      </c>
      <c r="CF180" s="45">
        <f t="shared" si="648"/>
        <v>0</v>
      </c>
      <c r="CG180" s="45">
        <f t="shared" si="648"/>
        <v>0</v>
      </c>
      <c r="CH180" s="45">
        <f t="shared" si="648"/>
        <v>0</v>
      </c>
      <c r="CI180" s="45">
        <f t="array" ref="CI180">BR180</f>
        <v>0</v>
      </c>
      <c r="CJ180" s="45">
        <f t="array" ref="CJ180">CI180</f>
        <v>0</v>
      </c>
      <c r="CK180" s="45">
        <f t="array" ref="CK180">CJ180</f>
        <v>0</v>
      </c>
      <c r="CL180" s="45">
        <f t="array" ref="CL180">CK180</f>
        <v>0</v>
      </c>
      <c r="CM180" s="74">
        <f t="shared" si="637"/>
        <v>0</v>
      </c>
      <c r="CN180" s="74">
        <f t="shared" si="638"/>
        <v>0</v>
      </c>
      <c r="CO180" s="74">
        <f t="shared" si="639"/>
        <v>0</v>
      </c>
      <c r="CP180" s="74">
        <f t="shared" si="640"/>
        <v>0</v>
      </c>
      <c r="CQ180" s="74">
        <f t="shared" si="641"/>
        <v>0</v>
      </c>
      <c r="CR180" s="74">
        <f t="shared" ref="CR180:DC180" si="649">CR181+CR182</f>
        <v>0</v>
      </c>
      <c r="CS180" s="74">
        <f t="shared" si="649"/>
        <v>0</v>
      </c>
      <c r="CT180" s="74">
        <f t="shared" si="649"/>
        <v>0</v>
      </c>
      <c r="CU180" s="74">
        <f t="shared" si="649"/>
        <v>0</v>
      </c>
      <c r="CV180" s="74">
        <f t="shared" si="649"/>
        <v>0</v>
      </c>
      <c r="CW180" s="74">
        <f t="shared" si="649"/>
        <v>0</v>
      </c>
      <c r="CX180" s="74">
        <f t="shared" si="649"/>
        <v>0</v>
      </c>
      <c r="CY180" s="74">
        <f t="shared" si="649"/>
        <v>0</v>
      </c>
      <c r="CZ180" s="74">
        <f t="shared" si="649"/>
        <v>0</v>
      </c>
      <c r="DA180" s="74">
        <f t="shared" si="649"/>
        <v>0</v>
      </c>
      <c r="DB180" s="74">
        <f t="shared" si="649"/>
        <v>0</v>
      </c>
      <c r="DC180" s="74">
        <f t="shared" si="649"/>
        <v>0</v>
      </c>
      <c r="DD180" s="75">
        <f t="shared" si="643"/>
        <v>0</v>
      </c>
      <c r="DE180" s="75">
        <f t="shared" si="644"/>
        <v>0</v>
      </c>
      <c r="DF180" s="74">
        <f t="array" ref="DF180">CM180</f>
        <v>0</v>
      </c>
      <c r="DG180" s="74">
        <f t="array" ref="DG180">DF180</f>
        <v>0</v>
      </c>
      <c r="DH180" s="74">
        <f t="array" ref="DH180">DG180</f>
        <v>0</v>
      </c>
      <c r="DI180" s="74">
        <f t="array" ref="DI180">DH180</f>
        <v>0</v>
      </c>
      <c r="DJ180" s="74"/>
      <c r="DK180" s="74"/>
      <c r="DL180" s="74"/>
      <c r="DM180" s="74"/>
      <c r="DN180" s="74"/>
      <c r="DO180" s="74"/>
      <c r="DP180" s="74"/>
      <c r="DR180" s="42"/>
    </row>
    <row r="181" spans="1:122" ht="15" customHeight="1" x14ac:dyDescent="0.25">
      <c r="D181" s="1" t="s">
        <v>159</v>
      </c>
      <c r="E181" s="1">
        <v>1</v>
      </c>
      <c r="G181" s="48" t="str">
        <f>G180&amp;".0.1"</f>
        <v>8.3.1.0.1</v>
      </c>
      <c r="H181" s="58" t="s">
        <v>159</v>
      </c>
      <c r="I181" s="58"/>
      <c r="J181" s="48" t="s">
        <v>155</v>
      </c>
      <c r="K181" s="97">
        <v>0</v>
      </c>
      <c r="L181" s="97">
        <v>0</v>
      </c>
      <c r="M181" s="97">
        <v>0</v>
      </c>
      <c r="N181" s="50">
        <f t="shared" si="612"/>
        <v>0</v>
      </c>
      <c r="O181" s="50">
        <f t="shared" si="613"/>
        <v>0</v>
      </c>
      <c r="P181" s="50">
        <f t="shared" si="614"/>
        <v>0</v>
      </c>
      <c r="Q181" s="50">
        <f t="shared" si="615"/>
        <v>0</v>
      </c>
      <c r="R181" s="50">
        <f t="shared" si="616"/>
        <v>0</v>
      </c>
      <c r="S181" s="97">
        <v>0</v>
      </c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>
        <f t="shared" si="618"/>
        <v>0</v>
      </c>
      <c r="AF181" s="97">
        <f t="shared" si="619"/>
        <v>0</v>
      </c>
      <c r="AG181" s="97">
        <f t="shared" si="620"/>
        <v>0</v>
      </c>
      <c r="AH181" s="97">
        <f t="shared" si="621"/>
        <v>0</v>
      </c>
      <c r="AI181" s="97">
        <f t="shared" si="622"/>
        <v>0</v>
      </c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7"/>
      <c r="AV181" s="50">
        <f t="shared" si="624"/>
        <v>0</v>
      </c>
      <c r="AW181" s="97">
        <v>0</v>
      </c>
      <c r="AX181" s="97">
        <v>0</v>
      </c>
      <c r="AY181" s="97">
        <v>0</v>
      </c>
      <c r="AZ181" s="97">
        <v>0</v>
      </c>
      <c r="BA181" s="50">
        <f t="shared" si="625"/>
        <v>0</v>
      </c>
      <c r="BB181" s="50">
        <f t="shared" si="626"/>
        <v>0</v>
      </c>
      <c r="BC181" s="50">
        <f t="shared" si="627"/>
        <v>0</v>
      </c>
      <c r="BD181" s="50">
        <f t="shared" si="628"/>
        <v>0</v>
      </c>
      <c r="BE181" s="50">
        <f t="shared" si="629"/>
        <v>0</v>
      </c>
      <c r="BF181" s="97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50">
        <f t="shared" si="631"/>
        <v>0</v>
      </c>
      <c r="BS181" s="50">
        <f t="shared" si="632"/>
        <v>0</v>
      </c>
      <c r="BT181" s="50">
        <f t="shared" si="633"/>
        <v>0</v>
      </c>
      <c r="BU181" s="50">
        <f t="shared" si="634"/>
        <v>0</v>
      </c>
      <c r="BV181" s="50">
        <f t="shared" si="635"/>
        <v>0</v>
      </c>
      <c r="BW181" s="97"/>
      <c r="BX181" s="97"/>
      <c r="BY181" s="97"/>
      <c r="BZ181" s="97"/>
      <c r="CA181" s="97"/>
      <c r="CB181" s="97"/>
      <c r="CC181" s="97"/>
      <c r="CD181" s="97"/>
      <c r="CE181" s="97"/>
      <c r="CF181" s="97"/>
      <c r="CG181" s="97"/>
      <c r="CH181" s="97"/>
      <c r="CI181" s="97">
        <f t="array" ref="CI181">BR181</f>
        <v>0</v>
      </c>
      <c r="CJ181" s="97">
        <f t="array" ref="CJ181">CI181</f>
        <v>0</v>
      </c>
      <c r="CK181" s="97">
        <f t="array" ref="CK181">CJ181</f>
        <v>0</v>
      </c>
      <c r="CL181" s="97">
        <f t="array" ref="CL181">CK181</f>
        <v>0</v>
      </c>
      <c r="CM181" s="97">
        <f t="shared" si="637"/>
        <v>0</v>
      </c>
      <c r="CN181" s="97">
        <f t="shared" si="638"/>
        <v>0</v>
      </c>
      <c r="CO181" s="97">
        <f t="shared" si="639"/>
        <v>0</v>
      </c>
      <c r="CP181" s="97">
        <f t="shared" si="640"/>
        <v>0</v>
      </c>
      <c r="CQ181" s="97">
        <f t="shared" si="641"/>
        <v>0</v>
      </c>
      <c r="CR181" s="97"/>
      <c r="CS181" s="97"/>
      <c r="CT181" s="97"/>
      <c r="CU181" s="97"/>
      <c r="CV181" s="97"/>
      <c r="CW181" s="97"/>
      <c r="CX181" s="97"/>
      <c r="CY181" s="97"/>
      <c r="CZ181" s="97"/>
      <c r="DA181" s="97"/>
      <c r="DB181" s="97"/>
      <c r="DC181" s="97"/>
      <c r="DD181" s="75">
        <f t="shared" si="643"/>
        <v>0</v>
      </c>
      <c r="DE181" s="75">
        <f t="shared" si="644"/>
        <v>0</v>
      </c>
      <c r="DF181" s="74">
        <f t="array" ref="DF181">CM181</f>
        <v>0</v>
      </c>
      <c r="DG181" s="74">
        <f t="array" ref="DG181">DF181</f>
        <v>0</v>
      </c>
      <c r="DH181" s="74">
        <f t="array" ref="DH181">DG181</f>
        <v>0</v>
      </c>
      <c r="DI181" s="74">
        <f t="array" ref="DI181">DH181</f>
        <v>0</v>
      </c>
      <c r="DJ181" s="74"/>
      <c r="DK181" s="74"/>
      <c r="DL181" s="74"/>
      <c r="DM181" s="74"/>
      <c r="DN181" s="74"/>
      <c r="DO181" s="74"/>
      <c r="DP181" s="74"/>
    </row>
    <row r="182" spans="1:122" ht="15" hidden="1" customHeight="1" x14ac:dyDescent="0.25">
      <c r="A182" s="47" t="b">
        <f t="shared" ref="A182" si="650">TYPE_TRANSFER_FLUID="вода и пар"</f>
        <v>0</v>
      </c>
      <c r="E182" s="1">
        <v>2</v>
      </c>
      <c r="G182" s="48" t="str">
        <f>G180&amp;".0.2"</f>
        <v>8.3.1.0.2</v>
      </c>
      <c r="H182" s="58" t="s">
        <v>160</v>
      </c>
      <c r="I182" s="58"/>
      <c r="J182" s="48" t="s">
        <v>155</v>
      </c>
      <c r="K182" s="50">
        <f>SUM(K183:K184)</f>
        <v>0</v>
      </c>
      <c r="L182" s="50">
        <f>SUM(L183:L184)</f>
        <v>0</v>
      </c>
      <c r="M182" s="50">
        <f>SUM(M183:M184)</f>
        <v>0</v>
      </c>
      <c r="N182" s="50">
        <f t="shared" si="612"/>
        <v>0</v>
      </c>
      <c r="O182" s="50">
        <f t="shared" si="613"/>
        <v>0</v>
      </c>
      <c r="P182" s="50">
        <f t="shared" si="614"/>
        <v>0</v>
      </c>
      <c r="Q182" s="50">
        <f t="shared" si="615"/>
        <v>0</v>
      </c>
      <c r="R182" s="50">
        <f t="shared" si="616"/>
        <v>0</v>
      </c>
      <c r="S182" s="50">
        <f t="shared" ref="S182:AD182" si="651">SUM(S183:S184)</f>
        <v>0</v>
      </c>
      <c r="T182" s="50">
        <f t="shared" si="651"/>
        <v>0</v>
      </c>
      <c r="U182" s="50">
        <f t="shared" si="651"/>
        <v>0</v>
      </c>
      <c r="V182" s="50">
        <f t="shared" si="651"/>
        <v>0</v>
      </c>
      <c r="W182" s="50">
        <f t="shared" si="651"/>
        <v>0</v>
      </c>
      <c r="X182" s="50">
        <f t="shared" si="651"/>
        <v>0</v>
      </c>
      <c r="Y182" s="50">
        <f t="shared" si="651"/>
        <v>0</v>
      </c>
      <c r="Z182" s="50">
        <f t="shared" si="651"/>
        <v>0</v>
      </c>
      <c r="AA182" s="50">
        <f t="shared" si="651"/>
        <v>0</v>
      </c>
      <c r="AB182" s="50">
        <f t="shared" si="651"/>
        <v>0</v>
      </c>
      <c r="AC182" s="50">
        <f t="shared" si="651"/>
        <v>0</v>
      </c>
      <c r="AD182" s="50">
        <f t="shared" si="651"/>
        <v>0</v>
      </c>
      <c r="AE182" s="51">
        <f t="shared" si="618"/>
        <v>0</v>
      </c>
      <c r="AF182" s="51">
        <f t="shared" si="619"/>
        <v>0</v>
      </c>
      <c r="AG182" s="51">
        <f t="shared" si="620"/>
        <v>0</v>
      </c>
      <c r="AH182" s="51">
        <f t="shared" si="621"/>
        <v>0</v>
      </c>
      <c r="AI182" s="51">
        <f t="shared" si="622"/>
        <v>0</v>
      </c>
      <c r="AJ182" s="51">
        <f t="shared" ref="AJ182:AU182" si="652">SUM(AJ183:AJ184)</f>
        <v>0</v>
      </c>
      <c r="AK182" s="51">
        <f t="shared" si="652"/>
        <v>0</v>
      </c>
      <c r="AL182" s="51">
        <f t="shared" si="652"/>
        <v>0</v>
      </c>
      <c r="AM182" s="51">
        <f t="shared" si="652"/>
        <v>0</v>
      </c>
      <c r="AN182" s="51">
        <f t="shared" si="652"/>
        <v>0</v>
      </c>
      <c r="AO182" s="51">
        <f t="shared" si="652"/>
        <v>0</v>
      </c>
      <c r="AP182" s="51">
        <f t="shared" si="652"/>
        <v>0</v>
      </c>
      <c r="AQ182" s="51">
        <f t="shared" si="652"/>
        <v>0</v>
      </c>
      <c r="AR182" s="51">
        <f t="shared" si="652"/>
        <v>0</v>
      </c>
      <c r="AS182" s="51">
        <f t="shared" si="652"/>
        <v>0</v>
      </c>
      <c r="AT182" s="51">
        <f t="shared" si="652"/>
        <v>0</v>
      </c>
      <c r="AU182" s="51">
        <f t="shared" si="652"/>
        <v>0</v>
      </c>
      <c r="AV182" s="50">
        <f t="shared" si="624"/>
        <v>0</v>
      </c>
      <c r="AW182" s="50">
        <f>SUM(AW183:AW184)</f>
        <v>0</v>
      </c>
      <c r="AX182" s="50">
        <f>SUM(AX183:AX184)</f>
        <v>0</v>
      </c>
      <c r="AY182" s="50">
        <f>SUM(AY183:AY184)</f>
        <v>0</v>
      </c>
      <c r="AZ182" s="50">
        <f>SUM(AZ183:AZ184)</f>
        <v>0</v>
      </c>
      <c r="BA182" s="50">
        <f t="shared" si="625"/>
        <v>0</v>
      </c>
      <c r="BB182" s="50">
        <f t="shared" si="626"/>
        <v>0</v>
      </c>
      <c r="BC182" s="50">
        <f t="shared" si="627"/>
        <v>0</v>
      </c>
      <c r="BD182" s="50">
        <f t="shared" si="628"/>
        <v>0</v>
      </c>
      <c r="BE182" s="50">
        <f t="shared" si="629"/>
        <v>0</v>
      </c>
      <c r="BF182" s="50">
        <f t="shared" ref="BF182:BQ182" si="653">SUM(BF183:BF184)</f>
        <v>0</v>
      </c>
      <c r="BG182" s="50">
        <f t="shared" si="653"/>
        <v>0</v>
      </c>
      <c r="BH182" s="50">
        <f t="shared" si="653"/>
        <v>0</v>
      </c>
      <c r="BI182" s="50">
        <f t="shared" si="653"/>
        <v>0</v>
      </c>
      <c r="BJ182" s="50">
        <f t="shared" si="653"/>
        <v>0</v>
      </c>
      <c r="BK182" s="50">
        <f t="shared" si="653"/>
        <v>0</v>
      </c>
      <c r="BL182" s="50">
        <f t="shared" si="653"/>
        <v>0</v>
      </c>
      <c r="BM182" s="50">
        <f t="shared" si="653"/>
        <v>0</v>
      </c>
      <c r="BN182" s="50">
        <f t="shared" si="653"/>
        <v>0</v>
      </c>
      <c r="BO182" s="50">
        <f t="shared" si="653"/>
        <v>0</v>
      </c>
      <c r="BP182" s="50">
        <f t="shared" si="653"/>
        <v>0</v>
      </c>
      <c r="BQ182" s="50">
        <f t="shared" si="653"/>
        <v>0</v>
      </c>
      <c r="BR182" s="50">
        <f t="shared" si="631"/>
        <v>0</v>
      </c>
      <c r="BS182" s="50">
        <f t="shared" si="632"/>
        <v>0</v>
      </c>
      <c r="BT182" s="50">
        <f t="shared" si="633"/>
        <v>0</v>
      </c>
      <c r="BU182" s="50">
        <f t="shared" si="634"/>
        <v>0</v>
      </c>
      <c r="BV182" s="50">
        <f t="shared" si="635"/>
        <v>0</v>
      </c>
      <c r="BW182" s="50">
        <f t="shared" ref="BW182:CH182" si="654">SUM(BW183:BW184)</f>
        <v>0</v>
      </c>
      <c r="BX182" s="50">
        <f t="shared" si="654"/>
        <v>0</v>
      </c>
      <c r="BY182" s="50">
        <f t="shared" si="654"/>
        <v>0</v>
      </c>
      <c r="BZ182" s="50">
        <f t="shared" si="654"/>
        <v>0</v>
      </c>
      <c r="CA182" s="50">
        <f t="shared" si="654"/>
        <v>0</v>
      </c>
      <c r="CB182" s="50">
        <f t="shared" si="654"/>
        <v>0</v>
      </c>
      <c r="CC182" s="50">
        <f t="shared" si="654"/>
        <v>0</v>
      </c>
      <c r="CD182" s="50">
        <f t="shared" si="654"/>
        <v>0</v>
      </c>
      <c r="CE182" s="50">
        <f t="shared" si="654"/>
        <v>0</v>
      </c>
      <c r="CF182" s="50">
        <f t="shared" si="654"/>
        <v>0</v>
      </c>
      <c r="CG182" s="50">
        <f t="shared" si="654"/>
        <v>0</v>
      </c>
      <c r="CH182" s="50">
        <f t="shared" si="654"/>
        <v>0</v>
      </c>
      <c r="CI182" s="50">
        <f t="array" ref="CI182">BR182</f>
        <v>0</v>
      </c>
      <c r="CJ182" s="50">
        <f t="array" ref="CJ182">CI182</f>
        <v>0</v>
      </c>
      <c r="CK182" s="50">
        <f t="array" ref="CK182">CJ182</f>
        <v>0</v>
      </c>
      <c r="CL182" s="50">
        <f t="array" ref="CL182">CK182</f>
        <v>0</v>
      </c>
      <c r="CM182" s="51">
        <f t="shared" si="637"/>
        <v>0</v>
      </c>
      <c r="CN182" s="51">
        <f t="shared" si="638"/>
        <v>0</v>
      </c>
      <c r="CO182" s="51">
        <f t="shared" si="639"/>
        <v>0</v>
      </c>
      <c r="CP182" s="51">
        <f t="shared" si="640"/>
        <v>0</v>
      </c>
      <c r="CQ182" s="51">
        <f t="shared" si="641"/>
        <v>0</v>
      </c>
      <c r="CR182" s="51">
        <f t="shared" ref="CR182:DC182" si="655">SUM(CR183:CR184)</f>
        <v>0</v>
      </c>
      <c r="CS182" s="51">
        <f t="shared" si="655"/>
        <v>0</v>
      </c>
      <c r="CT182" s="51">
        <f t="shared" si="655"/>
        <v>0</v>
      </c>
      <c r="CU182" s="51">
        <f t="shared" si="655"/>
        <v>0</v>
      </c>
      <c r="CV182" s="51">
        <f t="shared" si="655"/>
        <v>0</v>
      </c>
      <c r="CW182" s="51">
        <f t="shared" si="655"/>
        <v>0</v>
      </c>
      <c r="CX182" s="51">
        <f t="shared" si="655"/>
        <v>0</v>
      </c>
      <c r="CY182" s="51">
        <f t="shared" si="655"/>
        <v>0</v>
      </c>
      <c r="CZ182" s="51">
        <f t="shared" si="655"/>
        <v>0</v>
      </c>
      <c r="DA182" s="51">
        <f t="shared" si="655"/>
        <v>0</v>
      </c>
      <c r="DB182" s="51">
        <f t="shared" si="655"/>
        <v>0</v>
      </c>
      <c r="DC182" s="51">
        <f t="shared" si="655"/>
        <v>0</v>
      </c>
      <c r="DD182" s="46">
        <f t="shared" si="643"/>
        <v>0</v>
      </c>
      <c r="DE182" s="46">
        <f t="shared" si="644"/>
        <v>0</v>
      </c>
      <c r="DF182" s="41">
        <f t="array" ref="DF182">CM182</f>
        <v>0</v>
      </c>
      <c r="DG182" s="41">
        <f t="array" ref="DG182">DF182</f>
        <v>0</v>
      </c>
      <c r="DH182" s="41">
        <f t="array" ref="DH182">DG182</f>
        <v>0</v>
      </c>
      <c r="DI182" s="41">
        <f t="array" ref="DI182">DH182</f>
        <v>0</v>
      </c>
      <c r="DJ182" s="41"/>
      <c r="DK182" s="41"/>
      <c r="DL182" s="41"/>
      <c r="DM182" s="41"/>
      <c r="DN182" s="41"/>
      <c r="DO182" s="41"/>
      <c r="DP182" s="41"/>
    </row>
    <row r="183" spans="1:122" ht="15" hidden="1" customHeight="1" x14ac:dyDescent="0.25">
      <c r="A183" s="47" t="b">
        <f t="shared" ref="A183" si="656">TYPE_TRANSFER_FLUID="вода и пар"</f>
        <v>0</v>
      </c>
      <c r="D183" s="1" t="s">
        <v>161</v>
      </c>
      <c r="E183" s="1">
        <v>3</v>
      </c>
      <c r="G183" s="48" t="str">
        <f>G182&amp;".1"</f>
        <v>8.3.1.0.2.1</v>
      </c>
      <c r="H183" s="59" t="s">
        <v>161</v>
      </c>
      <c r="I183" s="59"/>
      <c r="J183" s="48" t="s">
        <v>155</v>
      </c>
      <c r="K183" s="51"/>
      <c r="L183" s="51"/>
      <c r="M183" s="51"/>
      <c r="N183" s="50">
        <f t="shared" si="612"/>
        <v>0</v>
      </c>
      <c r="O183" s="50">
        <f t="shared" si="613"/>
        <v>0</v>
      </c>
      <c r="P183" s="50">
        <f t="shared" si="614"/>
        <v>0</v>
      </c>
      <c r="Q183" s="50">
        <f t="shared" si="615"/>
        <v>0</v>
      </c>
      <c r="R183" s="50">
        <f t="shared" si="616"/>
        <v>0</v>
      </c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>
        <f t="shared" si="618"/>
        <v>0</v>
      </c>
      <c r="AF183" s="51">
        <f t="shared" si="619"/>
        <v>0</v>
      </c>
      <c r="AG183" s="51">
        <f t="shared" si="620"/>
        <v>0</v>
      </c>
      <c r="AH183" s="51">
        <f t="shared" si="621"/>
        <v>0</v>
      </c>
      <c r="AI183" s="51">
        <f t="shared" si="622"/>
        <v>0</v>
      </c>
      <c r="AJ183" s="51"/>
      <c r="AK183" s="51"/>
      <c r="AL183" s="51"/>
      <c r="AM183" s="51"/>
      <c r="AN183" s="51"/>
      <c r="AO183" s="51"/>
      <c r="AP183" s="51"/>
      <c r="AQ183" s="51"/>
      <c r="AR183" s="51"/>
      <c r="AS183" s="51"/>
      <c r="AT183" s="51"/>
      <c r="AU183" s="51"/>
      <c r="AV183" s="50">
        <f t="shared" si="624"/>
        <v>0</v>
      </c>
      <c r="AW183" s="51"/>
      <c r="AX183" s="51"/>
      <c r="AY183" s="51"/>
      <c r="AZ183" s="51"/>
      <c r="BA183" s="50">
        <f t="shared" si="625"/>
        <v>0</v>
      </c>
      <c r="BB183" s="50">
        <f t="shared" si="626"/>
        <v>0</v>
      </c>
      <c r="BC183" s="50">
        <f t="shared" si="627"/>
        <v>0</v>
      </c>
      <c r="BD183" s="50">
        <f t="shared" si="628"/>
        <v>0</v>
      </c>
      <c r="BE183" s="50">
        <f t="shared" si="629"/>
        <v>0</v>
      </c>
      <c r="BF183" s="51"/>
      <c r="BG183" s="51"/>
      <c r="BH183" s="51"/>
      <c r="BI183" s="51"/>
      <c r="BJ183" s="51"/>
      <c r="BK183" s="51"/>
      <c r="BL183" s="51"/>
      <c r="BM183" s="51"/>
      <c r="BN183" s="51"/>
      <c r="BO183" s="51"/>
      <c r="BP183" s="51"/>
      <c r="BQ183" s="51"/>
      <c r="BR183" s="50">
        <f t="shared" si="631"/>
        <v>0</v>
      </c>
      <c r="BS183" s="50">
        <f t="shared" si="632"/>
        <v>0</v>
      </c>
      <c r="BT183" s="50">
        <f t="shared" si="633"/>
        <v>0</v>
      </c>
      <c r="BU183" s="50">
        <f t="shared" si="634"/>
        <v>0</v>
      </c>
      <c r="BV183" s="50">
        <f t="shared" si="635"/>
        <v>0</v>
      </c>
      <c r="BW183" s="51"/>
      <c r="BX183" s="51"/>
      <c r="BY183" s="51"/>
      <c r="BZ183" s="51"/>
      <c r="CA183" s="51"/>
      <c r="CB183" s="51"/>
      <c r="CC183" s="51"/>
      <c r="CD183" s="51"/>
      <c r="CE183" s="51"/>
      <c r="CF183" s="51"/>
      <c r="CG183" s="51"/>
      <c r="CH183" s="51"/>
      <c r="CI183" s="51">
        <f t="array" ref="CI183">BR183</f>
        <v>0</v>
      </c>
      <c r="CJ183" s="51">
        <f t="array" ref="CJ183">CI183</f>
        <v>0</v>
      </c>
      <c r="CK183" s="51">
        <f t="array" ref="CK183">CJ183</f>
        <v>0</v>
      </c>
      <c r="CL183" s="51">
        <f t="array" ref="CL183">CK183</f>
        <v>0</v>
      </c>
      <c r="CM183" s="51">
        <f t="shared" si="637"/>
        <v>0</v>
      </c>
      <c r="CN183" s="51">
        <f t="shared" si="638"/>
        <v>0</v>
      </c>
      <c r="CO183" s="51">
        <f t="shared" si="639"/>
        <v>0</v>
      </c>
      <c r="CP183" s="51">
        <f t="shared" si="640"/>
        <v>0</v>
      </c>
      <c r="CQ183" s="51">
        <f t="shared" si="641"/>
        <v>0</v>
      </c>
      <c r="CR183" s="51"/>
      <c r="CS183" s="51"/>
      <c r="CT183" s="51"/>
      <c r="CU183" s="51"/>
      <c r="CV183" s="51"/>
      <c r="CW183" s="51"/>
      <c r="CX183" s="51"/>
      <c r="CY183" s="51"/>
      <c r="CZ183" s="51"/>
      <c r="DA183" s="51"/>
      <c r="DB183" s="51"/>
      <c r="DC183" s="51"/>
      <c r="DD183" s="46">
        <f t="shared" si="643"/>
        <v>0</v>
      </c>
      <c r="DE183" s="46">
        <f t="shared" si="644"/>
        <v>0</v>
      </c>
      <c r="DF183" s="41">
        <f t="array" ref="DF183">CM183</f>
        <v>0</v>
      </c>
      <c r="DG183" s="41">
        <f t="array" ref="DG183">DF183</f>
        <v>0</v>
      </c>
      <c r="DH183" s="41">
        <f t="array" ref="DH183">DG183</f>
        <v>0</v>
      </c>
      <c r="DI183" s="41">
        <f t="array" ref="DI183">DH183</f>
        <v>0</v>
      </c>
      <c r="DJ183" s="41"/>
      <c r="DK183" s="41"/>
      <c r="DL183" s="41"/>
      <c r="DM183" s="41"/>
      <c r="DN183" s="41"/>
      <c r="DO183" s="41"/>
      <c r="DP183" s="41"/>
    </row>
    <row r="184" spans="1:122" ht="15" hidden="1" customHeight="1" x14ac:dyDescent="0.25">
      <c r="A184" s="47" t="b">
        <f t="shared" ref="A184" si="657">TYPE_TRANSFER_FLUID="вода и пар"</f>
        <v>0</v>
      </c>
      <c r="E184" s="1">
        <v>4</v>
      </c>
      <c r="G184" s="48" t="str">
        <f>G182&amp;".2"</f>
        <v>8.3.1.0.2.2</v>
      </c>
      <c r="H184" s="59" t="s">
        <v>162</v>
      </c>
      <c r="I184" s="59"/>
      <c r="J184" s="48" t="s">
        <v>155</v>
      </c>
      <c r="K184" s="50">
        <f>SUM(K185:K188)</f>
        <v>0</v>
      </c>
      <c r="L184" s="50">
        <f>SUM(L185:L188)</f>
        <v>0</v>
      </c>
      <c r="M184" s="50">
        <f>SUM(M185:M188)</f>
        <v>0</v>
      </c>
      <c r="N184" s="50">
        <f t="shared" si="612"/>
        <v>0</v>
      </c>
      <c r="O184" s="50">
        <f t="shared" si="613"/>
        <v>0</v>
      </c>
      <c r="P184" s="50">
        <f t="shared" si="614"/>
        <v>0</v>
      </c>
      <c r="Q184" s="50">
        <f t="shared" si="615"/>
        <v>0</v>
      </c>
      <c r="R184" s="50">
        <f t="shared" si="616"/>
        <v>0</v>
      </c>
      <c r="S184" s="50">
        <f t="shared" ref="S184:AD184" si="658">SUM(S185:S188)</f>
        <v>0</v>
      </c>
      <c r="T184" s="50">
        <f t="shared" si="658"/>
        <v>0</v>
      </c>
      <c r="U184" s="50">
        <f t="shared" si="658"/>
        <v>0</v>
      </c>
      <c r="V184" s="50">
        <f t="shared" si="658"/>
        <v>0</v>
      </c>
      <c r="W184" s="50">
        <f t="shared" si="658"/>
        <v>0</v>
      </c>
      <c r="X184" s="50">
        <f t="shared" si="658"/>
        <v>0</v>
      </c>
      <c r="Y184" s="50">
        <f t="shared" si="658"/>
        <v>0</v>
      </c>
      <c r="Z184" s="50">
        <f t="shared" si="658"/>
        <v>0</v>
      </c>
      <c r="AA184" s="50">
        <f t="shared" si="658"/>
        <v>0</v>
      </c>
      <c r="AB184" s="50">
        <f t="shared" si="658"/>
        <v>0</v>
      </c>
      <c r="AC184" s="50">
        <f t="shared" si="658"/>
        <v>0</v>
      </c>
      <c r="AD184" s="50">
        <f t="shared" si="658"/>
        <v>0</v>
      </c>
      <c r="AE184" s="51">
        <f t="shared" si="618"/>
        <v>0</v>
      </c>
      <c r="AF184" s="51">
        <f t="shared" si="619"/>
        <v>0</v>
      </c>
      <c r="AG184" s="51">
        <f t="shared" si="620"/>
        <v>0</v>
      </c>
      <c r="AH184" s="51">
        <f t="shared" si="621"/>
        <v>0</v>
      </c>
      <c r="AI184" s="51">
        <f t="shared" si="622"/>
        <v>0</v>
      </c>
      <c r="AJ184" s="51">
        <f t="shared" ref="AJ184:AU184" si="659">SUM(AJ185:AJ188)</f>
        <v>0</v>
      </c>
      <c r="AK184" s="51">
        <f t="shared" si="659"/>
        <v>0</v>
      </c>
      <c r="AL184" s="51">
        <f t="shared" si="659"/>
        <v>0</v>
      </c>
      <c r="AM184" s="51">
        <f t="shared" si="659"/>
        <v>0</v>
      </c>
      <c r="AN184" s="51">
        <f t="shared" si="659"/>
        <v>0</v>
      </c>
      <c r="AO184" s="51">
        <f t="shared" si="659"/>
        <v>0</v>
      </c>
      <c r="AP184" s="51">
        <f t="shared" si="659"/>
        <v>0</v>
      </c>
      <c r="AQ184" s="51">
        <f t="shared" si="659"/>
        <v>0</v>
      </c>
      <c r="AR184" s="51">
        <f t="shared" si="659"/>
        <v>0</v>
      </c>
      <c r="AS184" s="51">
        <f t="shared" si="659"/>
        <v>0</v>
      </c>
      <c r="AT184" s="51">
        <f t="shared" si="659"/>
        <v>0</v>
      </c>
      <c r="AU184" s="51">
        <f t="shared" si="659"/>
        <v>0</v>
      </c>
      <c r="AV184" s="50">
        <f t="shared" si="624"/>
        <v>0</v>
      </c>
      <c r="AW184" s="50">
        <f>SUM(AW185:AW188)</f>
        <v>0</v>
      </c>
      <c r="AX184" s="50">
        <f>SUM(AX185:AX188)</f>
        <v>0</v>
      </c>
      <c r="AY184" s="50">
        <f>SUM(AY185:AY188)</f>
        <v>0</v>
      </c>
      <c r="AZ184" s="50">
        <f>SUM(AZ185:AZ188)</f>
        <v>0</v>
      </c>
      <c r="BA184" s="50">
        <f t="shared" si="625"/>
        <v>0</v>
      </c>
      <c r="BB184" s="50">
        <f t="shared" si="626"/>
        <v>0</v>
      </c>
      <c r="BC184" s="50">
        <f t="shared" si="627"/>
        <v>0</v>
      </c>
      <c r="BD184" s="50">
        <f t="shared" si="628"/>
        <v>0</v>
      </c>
      <c r="BE184" s="50">
        <f t="shared" si="629"/>
        <v>0</v>
      </c>
      <c r="BF184" s="50">
        <f t="shared" ref="BF184:BQ184" si="660">SUM(BF185:BF188)</f>
        <v>0</v>
      </c>
      <c r="BG184" s="50">
        <f t="shared" si="660"/>
        <v>0</v>
      </c>
      <c r="BH184" s="50">
        <f t="shared" si="660"/>
        <v>0</v>
      </c>
      <c r="BI184" s="50">
        <f t="shared" si="660"/>
        <v>0</v>
      </c>
      <c r="BJ184" s="50">
        <f t="shared" si="660"/>
        <v>0</v>
      </c>
      <c r="BK184" s="50">
        <f t="shared" si="660"/>
        <v>0</v>
      </c>
      <c r="BL184" s="50">
        <f t="shared" si="660"/>
        <v>0</v>
      </c>
      <c r="BM184" s="50">
        <f t="shared" si="660"/>
        <v>0</v>
      </c>
      <c r="BN184" s="50">
        <f t="shared" si="660"/>
        <v>0</v>
      </c>
      <c r="BO184" s="50">
        <f t="shared" si="660"/>
        <v>0</v>
      </c>
      <c r="BP184" s="50">
        <f t="shared" si="660"/>
        <v>0</v>
      </c>
      <c r="BQ184" s="50">
        <f t="shared" si="660"/>
        <v>0</v>
      </c>
      <c r="BR184" s="50">
        <f t="shared" si="631"/>
        <v>0</v>
      </c>
      <c r="BS184" s="50">
        <f t="shared" si="632"/>
        <v>0</v>
      </c>
      <c r="BT184" s="50">
        <f t="shared" si="633"/>
        <v>0</v>
      </c>
      <c r="BU184" s="50">
        <f t="shared" si="634"/>
        <v>0</v>
      </c>
      <c r="BV184" s="50">
        <f t="shared" si="635"/>
        <v>0</v>
      </c>
      <c r="BW184" s="50">
        <f t="shared" ref="BW184:CH184" si="661">SUM(BW185:BW188)</f>
        <v>0</v>
      </c>
      <c r="BX184" s="50">
        <f t="shared" si="661"/>
        <v>0</v>
      </c>
      <c r="BY184" s="50">
        <f t="shared" si="661"/>
        <v>0</v>
      </c>
      <c r="BZ184" s="50">
        <f t="shared" si="661"/>
        <v>0</v>
      </c>
      <c r="CA184" s="50">
        <f t="shared" si="661"/>
        <v>0</v>
      </c>
      <c r="CB184" s="50">
        <f t="shared" si="661"/>
        <v>0</v>
      </c>
      <c r="CC184" s="50">
        <f t="shared" si="661"/>
        <v>0</v>
      </c>
      <c r="CD184" s="50">
        <f t="shared" si="661"/>
        <v>0</v>
      </c>
      <c r="CE184" s="50">
        <f t="shared" si="661"/>
        <v>0</v>
      </c>
      <c r="CF184" s="50">
        <f t="shared" si="661"/>
        <v>0</v>
      </c>
      <c r="CG184" s="50">
        <f t="shared" si="661"/>
        <v>0</v>
      </c>
      <c r="CH184" s="50">
        <f t="shared" si="661"/>
        <v>0</v>
      </c>
      <c r="CI184" s="50">
        <f t="array" ref="CI184">BR184</f>
        <v>0</v>
      </c>
      <c r="CJ184" s="50">
        <f t="array" ref="CJ184">CI184</f>
        <v>0</v>
      </c>
      <c r="CK184" s="50">
        <f t="array" ref="CK184">CJ184</f>
        <v>0</v>
      </c>
      <c r="CL184" s="50">
        <f t="array" ref="CL184">CK184</f>
        <v>0</v>
      </c>
      <c r="CM184" s="51">
        <f t="shared" si="637"/>
        <v>0</v>
      </c>
      <c r="CN184" s="51">
        <f t="shared" si="638"/>
        <v>0</v>
      </c>
      <c r="CO184" s="51">
        <f t="shared" si="639"/>
        <v>0</v>
      </c>
      <c r="CP184" s="51">
        <f t="shared" si="640"/>
        <v>0</v>
      </c>
      <c r="CQ184" s="51">
        <f t="shared" si="641"/>
        <v>0</v>
      </c>
      <c r="CR184" s="51">
        <f t="shared" ref="CR184:DC184" si="662">SUM(CR185:CR188)</f>
        <v>0</v>
      </c>
      <c r="CS184" s="51">
        <f t="shared" si="662"/>
        <v>0</v>
      </c>
      <c r="CT184" s="51">
        <f t="shared" si="662"/>
        <v>0</v>
      </c>
      <c r="CU184" s="51">
        <f t="shared" si="662"/>
        <v>0</v>
      </c>
      <c r="CV184" s="51">
        <f t="shared" si="662"/>
        <v>0</v>
      </c>
      <c r="CW184" s="51">
        <f t="shared" si="662"/>
        <v>0</v>
      </c>
      <c r="CX184" s="51">
        <f t="shared" si="662"/>
        <v>0</v>
      </c>
      <c r="CY184" s="51">
        <f t="shared" si="662"/>
        <v>0</v>
      </c>
      <c r="CZ184" s="51">
        <f t="shared" si="662"/>
        <v>0</v>
      </c>
      <c r="DA184" s="51">
        <f t="shared" si="662"/>
        <v>0</v>
      </c>
      <c r="DB184" s="51">
        <f t="shared" si="662"/>
        <v>0</v>
      </c>
      <c r="DC184" s="51">
        <f t="shared" si="662"/>
        <v>0</v>
      </c>
      <c r="DD184" s="46">
        <f t="shared" si="643"/>
        <v>0</v>
      </c>
      <c r="DE184" s="46">
        <f t="shared" si="644"/>
        <v>0</v>
      </c>
      <c r="DF184" s="41">
        <f t="array" ref="DF184">CM184</f>
        <v>0</v>
      </c>
      <c r="DG184" s="41">
        <f t="array" ref="DG184">DF184</f>
        <v>0</v>
      </c>
      <c r="DH184" s="41">
        <f t="array" ref="DH184">DG184</f>
        <v>0</v>
      </c>
      <c r="DI184" s="41">
        <f t="array" ref="DI184">DH184</f>
        <v>0</v>
      </c>
      <c r="DJ184" s="41"/>
      <c r="DK184" s="41"/>
      <c r="DL184" s="41"/>
      <c r="DM184" s="41"/>
      <c r="DN184" s="41"/>
      <c r="DO184" s="41"/>
      <c r="DP184" s="41"/>
    </row>
    <row r="185" spans="1:122" ht="15" hidden="1" customHeight="1" x14ac:dyDescent="0.25">
      <c r="A185" s="47" t="b">
        <f t="shared" ref="A185" si="663">TYPE_TRANSFER_FLUID="вода и пар"</f>
        <v>0</v>
      </c>
      <c r="D185" s="1" t="s">
        <v>164</v>
      </c>
      <c r="E185" s="1">
        <v>5</v>
      </c>
      <c r="G185" s="48" t="str">
        <f>G184&amp;".1"</f>
        <v>8.3.1.0.2.2.1</v>
      </c>
      <c r="H185" s="60" t="s">
        <v>163</v>
      </c>
      <c r="I185" s="60"/>
      <c r="J185" s="48" t="s">
        <v>155</v>
      </c>
      <c r="K185" s="51"/>
      <c r="L185" s="51"/>
      <c r="M185" s="51"/>
      <c r="N185" s="50">
        <f t="shared" si="612"/>
        <v>0</v>
      </c>
      <c r="O185" s="50">
        <f t="shared" si="613"/>
        <v>0</v>
      </c>
      <c r="P185" s="50">
        <f t="shared" si="614"/>
        <v>0</v>
      </c>
      <c r="Q185" s="50">
        <f t="shared" si="615"/>
        <v>0</v>
      </c>
      <c r="R185" s="50">
        <f t="shared" si="616"/>
        <v>0</v>
      </c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>
        <f t="shared" si="618"/>
        <v>0</v>
      </c>
      <c r="AF185" s="51">
        <f t="shared" si="619"/>
        <v>0</v>
      </c>
      <c r="AG185" s="51">
        <f t="shared" si="620"/>
        <v>0</v>
      </c>
      <c r="AH185" s="51">
        <f t="shared" si="621"/>
        <v>0</v>
      </c>
      <c r="AI185" s="51">
        <f t="shared" si="622"/>
        <v>0</v>
      </c>
      <c r="AJ185" s="51"/>
      <c r="AK185" s="51"/>
      <c r="AL185" s="51"/>
      <c r="AM185" s="51"/>
      <c r="AN185" s="51"/>
      <c r="AO185" s="51"/>
      <c r="AP185" s="51"/>
      <c r="AQ185" s="51"/>
      <c r="AR185" s="51"/>
      <c r="AS185" s="51"/>
      <c r="AT185" s="51"/>
      <c r="AU185" s="51"/>
      <c r="AV185" s="50">
        <f t="shared" si="624"/>
        <v>0</v>
      </c>
      <c r="AW185" s="51"/>
      <c r="AX185" s="51"/>
      <c r="AY185" s="51"/>
      <c r="AZ185" s="51"/>
      <c r="BA185" s="50">
        <f t="shared" si="625"/>
        <v>0</v>
      </c>
      <c r="BB185" s="50">
        <f t="shared" si="626"/>
        <v>0</v>
      </c>
      <c r="BC185" s="50">
        <f t="shared" si="627"/>
        <v>0</v>
      </c>
      <c r="BD185" s="50">
        <f t="shared" si="628"/>
        <v>0</v>
      </c>
      <c r="BE185" s="50">
        <f t="shared" si="629"/>
        <v>0</v>
      </c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0">
        <f t="shared" si="631"/>
        <v>0</v>
      </c>
      <c r="BS185" s="50">
        <f t="shared" si="632"/>
        <v>0</v>
      </c>
      <c r="BT185" s="50">
        <f t="shared" si="633"/>
        <v>0</v>
      </c>
      <c r="BU185" s="50">
        <f t="shared" si="634"/>
        <v>0</v>
      </c>
      <c r="BV185" s="50">
        <f t="shared" si="635"/>
        <v>0</v>
      </c>
      <c r="BW185" s="51"/>
      <c r="BX185" s="51"/>
      <c r="BY185" s="51"/>
      <c r="BZ185" s="51"/>
      <c r="CA185" s="51"/>
      <c r="CB185" s="51"/>
      <c r="CC185" s="51"/>
      <c r="CD185" s="51"/>
      <c r="CE185" s="51"/>
      <c r="CF185" s="51"/>
      <c r="CG185" s="51"/>
      <c r="CH185" s="51"/>
      <c r="CI185" s="51">
        <f t="array" ref="CI185">BR185</f>
        <v>0</v>
      </c>
      <c r="CJ185" s="51">
        <f t="array" ref="CJ185">CI185</f>
        <v>0</v>
      </c>
      <c r="CK185" s="51">
        <f t="array" ref="CK185">CJ185</f>
        <v>0</v>
      </c>
      <c r="CL185" s="51">
        <f t="array" ref="CL185">CK185</f>
        <v>0</v>
      </c>
      <c r="CM185" s="51">
        <f t="shared" si="637"/>
        <v>0</v>
      </c>
      <c r="CN185" s="51">
        <f t="shared" si="638"/>
        <v>0</v>
      </c>
      <c r="CO185" s="51">
        <f t="shared" si="639"/>
        <v>0</v>
      </c>
      <c r="CP185" s="51">
        <f t="shared" si="640"/>
        <v>0</v>
      </c>
      <c r="CQ185" s="51">
        <f t="shared" si="641"/>
        <v>0</v>
      </c>
      <c r="CR185" s="51"/>
      <c r="CS185" s="51"/>
      <c r="CT185" s="51"/>
      <c r="CU185" s="51"/>
      <c r="CV185" s="51"/>
      <c r="CW185" s="51"/>
      <c r="CX185" s="51"/>
      <c r="CY185" s="51"/>
      <c r="CZ185" s="51"/>
      <c r="DA185" s="51"/>
      <c r="DB185" s="51"/>
      <c r="DC185" s="51"/>
      <c r="DD185" s="46">
        <f t="shared" si="643"/>
        <v>0</v>
      </c>
      <c r="DE185" s="46">
        <f t="shared" si="644"/>
        <v>0</v>
      </c>
      <c r="DF185" s="41">
        <f t="array" ref="DF185">CM185</f>
        <v>0</v>
      </c>
      <c r="DG185" s="41">
        <f t="array" ref="DG185">DF185</f>
        <v>0</v>
      </c>
      <c r="DH185" s="41">
        <f t="array" ref="DH185">DG185</f>
        <v>0</v>
      </c>
      <c r="DI185" s="41">
        <f t="array" ref="DI185">DH185</f>
        <v>0</v>
      </c>
      <c r="DJ185" s="41"/>
      <c r="DK185" s="41"/>
      <c r="DL185" s="41"/>
      <c r="DM185" s="41"/>
      <c r="DN185" s="41"/>
      <c r="DO185" s="41"/>
      <c r="DP185" s="41"/>
    </row>
    <row r="186" spans="1:122" ht="15" hidden="1" customHeight="1" x14ac:dyDescent="0.25">
      <c r="A186" s="47" t="b">
        <f t="shared" ref="A186" si="664">TYPE_TRANSFER_FLUID="вода и пар"</f>
        <v>0</v>
      </c>
      <c r="D186" s="1" t="s">
        <v>166</v>
      </c>
      <c r="E186" s="1">
        <v>6</v>
      </c>
      <c r="G186" s="48" t="str">
        <f>G184&amp;".2"</f>
        <v>8.3.1.0.2.2.2</v>
      </c>
      <c r="H186" s="60" t="s">
        <v>165</v>
      </c>
      <c r="I186" s="60"/>
      <c r="J186" s="48" t="s">
        <v>155</v>
      </c>
      <c r="K186" s="51"/>
      <c r="L186" s="51"/>
      <c r="M186" s="51"/>
      <c r="N186" s="50">
        <f t="shared" si="612"/>
        <v>0</v>
      </c>
      <c r="O186" s="50">
        <f t="shared" si="613"/>
        <v>0</v>
      </c>
      <c r="P186" s="50">
        <f t="shared" si="614"/>
        <v>0</v>
      </c>
      <c r="Q186" s="50">
        <f t="shared" si="615"/>
        <v>0</v>
      </c>
      <c r="R186" s="50">
        <f t="shared" si="616"/>
        <v>0</v>
      </c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>
        <f t="shared" si="618"/>
        <v>0</v>
      </c>
      <c r="AF186" s="51">
        <f t="shared" si="619"/>
        <v>0</v>
      </c>
      <c r="AG186" s="51">
        <f t="shared" si="620"/>
        <v>0</v>
      </c>
      <c r="AH186" s="51">
        <f t="shared" si="621"/>
        <v>0</v>
      </c>
      <c r="AI186" s="51">
        <f t="shared" si="622"/>
        <v>0</v>
      </c>
      <c r="AJ186" s="51"/>
      <c r="AK186" s="51"/>
      <c r="AL186" s="51"/>
      <c r="AM186" s="51"/>
      <c r="AN186" s="51"/>
      <c r="AO186" s="51"/>
      <c r="AP186" s="51"/>
      <c r="AQ186" s="51"/>
      <c r="AR186" s="51"/>
      <c r="AS186" s="51"/>
      <c r="AT186" s="51"/>
      <c r="AU186" s="51"/>
      <c r="AV186" s="50">
        <f t="shared" si="624"/>
        <v>0</v>
      </c>
      <c r="AW186" s="51"/>
      <c r="AX186" s="51"/>
      <c r="AY186" s="51"/>
      <c r="AZ186" s="51"/>
      <c r="BA186" s="50">
        <f t="shared" si="625"/>
        <v>0</v>
      </c>
      <c r="BB186" s="50">
        <f t="shared" si="626"/>
        <v>0</v>
      </c>
      <c r="BC186" s="50">
        <f t="shared" si="627"/>
        <v>0</v>
      </c>
      <c r="BD186" s="50">
        <f t="shared" si="628"/>
        <v>0</v>
      </c>
      <c r="BE186" s="50">
        <f t="shared" si="629"/>
        <v>0</v>
      </c>
      <c r="BF186" s="51"/>
      <c r="BG186" s="51"/>
      <c r="BH186" s="51"/>
      <c r="BI186" s="51"/>
      <c r="BJ186" s="51"/>
      <c r="BK186" s="51"/>
      <c r="BL186" s="51"/>
      <c r="BM186" s="51"/>
      <c r="BN186" s="51"/>
      <c r="BO186" s="51"/>
      <c r="BP186" s="51"/>
      <c r="BQ186" s="51"/>
      <c r="BR186" s="50">
        <f t="shared" si="631"/>
        <v>0</v>
      </c>
      <c r="BS186" s="50">
        <f t="shared" si="632"/>
        <v>0</v>
      </c>
      <c r="BT186" s="50">
        <f t="shared" si="633"/>
        <v>0</v>
      </c>
      <c r="BU186" s="50">
        <f t="shared" si="634"/>
        <v>0</v>
      </c>
      <c r="BV186" s="50">
        <f t="shared" si="635"/>
        <v>0</v>
      </c>
      <c r="BW186" s="51"/>
      <c r="BX186" s="51"/>
      <c r="BY186" s="51"/>
      <c r="BZ186" s="51"/>
      <c r="CA186" s="51"/>
      <c r="CB186" s="51"/>
      <c r="CC186" s="51"/>
      <c r="CD186" s="51"/>
      <c r="CE186" s="51"/>
      <c r="CF186" s="51"/>
      <c r="CG186" s="51"/>
      <c r="CH186" s="51"/>
      <c r="CI186" s="51">
        <f t="array" ref="CI186">BR186</f>
        <v>0</v>
      </c>
      <c r="CJ186" s="51">
        <f t="array" ref="CJ186">CI186</f>
        <v>0</v>
      </c>
      <c r="CK186" s="51">
        <f t="array" ref="CK186">CJ186</f>
        <v>0</v>
      </c>
      <c r="CL186" s="51">
        <f t="array" ref="CL186">CK186</f>
        <v>0</v>
      </c>
      <c r="CM186" s="51">
        <f t="shared" si="637"/>
        <v>0</v>
      </c>
      <c r="CN186" s="51">
        <f t="shared" si="638"/>
        <v>0</v>
      </c>
      <c r="CO186" s="51">
        <f t="shared" si="639"/>
        <v>0</v>
      </c>
      <c r="CP186" s="51">
        <f t="shared" si="640"/>
        <v>0</v>
      </c>
      <c r="CQ186" s="51">
        <f t="shared" si="641"/>
        <v>0</v>
      </c>
      <c r="CR186" s="51"/>
      <c r="CS186" s="51"/>
      <c r="CT186" s="51"/>
      <c r="CU186" s="51"/>
      <c r="CV186" s="51"/>
      <c r="CW186" s="51"/>
      <c r="CX186" s="51"/>
      <c r="CY186" s="51"/>
      <c r="CZ186" s="51"/>
      <c r="DA186" s="51"/>
      <c r="DB186" s="51"/>
      <c r="DC186" s="51"/>
      <c r="DD186" s="46">
        <f t="shared" si="643"/>
        <v>0</v>
      </c>
      <c r="DE186" s="46">
        <f t="shared" si="644"/>
        <v>0</v>
      </c>
      <c r="DF186" s="41">
        <f t="array" ref="DF186">CM186</f>
        <v>0</v>
      </c>
      <c r="DG186" s="41">
        <f t="array" ref="DG186">DF186</f>
        <v>0</v>
      </c>
      <c r="DH186" s="41">
        <f t="array" ref="DH186">DG186</f>
        <v>0</v>
      </c>
      <c r="DI186" s="41">
        <f t="array" ref="DI186">DH186</f>
        <v>0</v>
      </c>
      <c r="DJ186" s="41"/>
      <c r="DK186" s="41"/>
      <c r="DL186" s="41"/>
      <c r="DM186" s="41"/>
      <c r="DN186" s="41"/>
      <c r="DO186" s="41"/>
      <c r="DP186" s="41"/>
    </row>
    <row r="187" spans="1:122" ht="15" hidden="1" customHeight="1" x14ac:dyDescent="0.25">
      <c r="A187" s="47" t="b">
        <f t="shared" ref="A187" si="665">TYPE_TRANSFER_FLUID="вода и пар"</f>
        <v>0</v>
      </c>
      <c r="D187" s="1" t="s">
        <v>168</v>
      </c>
      <c r="E187" s="1">
        <v>7</v>
      </c>
      <c r="G187" s="48" t="str">
        <f>G184&amp;".3"</f>
        <v>8.3.1.0.2.2.3</v>
      </c>
      <c r="H187" s="60" t="s">
        <v>167</v>
      </c>
      <c r="I187" s="60"/>
      <c r="J187" s="48" t="s">
        <v>155</v>
      </c>
      <c r="K187" s="51"/>
      <c r="L187" s="51"/>
      <c r="M187" s="51"/>
      <c r="N187" s="50">
        <f t="shared" si="612"/>
        <v>0</v>
      </c>
      <c r="O187" s="50">
        <f t="shared" si="613"/>
        <v>0</v>
      </c>
      <c r="P187" s="50">
        <f t="shared" si="614"/>
        <v>0</v>
      </c>
      <c r="Q187" s="50">
        <f t="shared" si="615"/>
        <v>0</v>
      </c>
      <c r="R187" s="50">
        <f t="shared" si="616"/>
        <v>0</v>
      </c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>
        <f t="shared" si="618"/>
        <v>0</v>
      </c>
      <c r="AF187" s="51">
        <f t="shared" si="619"/>
        <v>0</v>
      </c>
      <c r="AG187" s="51">
        <f t="shared" si="620"/>
        <v>0</v>
      </c>
      <c r="AH187" s="51">
        <f t="shared" si="621"/>
        <v>0</v>
      </c>
      <c r="AI187" s="51">
        <f t="shared" si="622"/>
        <v>0</v>
      </c>
      <c r="AJ187" s="51"/>
      <c r="AK187" s="51"/>
      <c r="AL187" s="51"/>
      <c r="AM187" s="51"/>
      <c r="AN187" s="51"/>
      <c r="AO187" s="51"/>
      <c r="AP187" s="51"/>
      <c r="AQ187" s="51"/>
      <c r="AR187" s="51"/>
      <c r="AS187" s="51"/>
      <c r="AT187" s="51"/>
      <c r="AU187" s="51"/>
      <c r="AV187" s="50">
        <f t="shared" si="624"/>
        <v>0</v>
      </c>
      <c r="AW187" s="51"/>
      <c r="AX187" s="51"/>
      <c r="AY187" s="51"/>
      <c r="AZ187" s="51"/>
      <c r="BA187" s="50">
        <f t="shared" si="625"/>
        <v>0</v>
      </c>
      <c r="BB187" s="50">
        <f t="shared" si="626"/>
        <v>0</v>
      </c>
      <c r="BC187" s="50">
        <f t="shared" si="627"/>
        <v>0</v>
      </c>
      <c r="BD187" s="50">
        <f t="shared" si="628"/>
        <v>0</v>
      </c>
      <c r="BE187" s="50">
        <f t="shared" si="629"/>
        <v>0</v>
      </c>
      <c r="BF187" s="51"/>
      <c r="BG187" s="51"/>
      <c r="BH187" s="51"/>
      <c r="BI187" s="51"/>
      <c r="BJ187" s="51"/>
      <c r="BK187" s="51"/>
      <c r="BL187" s="51"/>
      <c r="BM187" s="51"/>
      <c r="BN187" s="51"/>
      <c r="BO187" s="51"/>
      <c r="BP187" s="51"/>
      <c r="BQ187" s="51"/>
      <c r="BR187" s="50">
        <f t="shared" si="631"/>
        <v>0</v>
      </c>
      <c r="BS187" s="50">
        <f t="shared" si="632"/>
        <v>0</v>
      </c>
      <c r="BT187" s="50">
        <f t="shared" si="633"/>
        <v>0</v>
      </c>
      <c r="BU187" s="50">
        <f t="shared" si="634"/>
        <v>0</v>
      </c>
      <c r="BV187" s="50">
        <f t="shared" si="635"/>
        <v>0</v>
      </c>
      <c r="BW187" s="51"/>
      <c r="BX187" s="51"/>
      <c r="BY187" s="51"/>
      <c r="BZ187" s="51"/>
      <c r="CA187" s="51"/>
      <c r="CB187" s="51"/>
      <c r="CC187" s="51"/>
      <c r="CD187" s="51"/>
      <c r="CE187" s="51"/>
      <c r="CF187" s="51"/>
      <c r="CG187" s="51"/>
      <c r="CH187" s="51"/>
      <c r="CI187" s="51">
        <f t="array" ref="CI187">BR187</f>
        <v>0</v>
      </c>
      <c r="CJ187" s="51">
        <f t="array" ref="CJ187">CI187</f>
        <v>0</v>
      </c>
      <c r="CK187" s="51">
        <f t="array" ref="CK187">CJ187</f>
        <v>0</v>
      </c>
      <c r="CL187" s="51">
        <f t="array" ref="CL187">CK187</f>
        <v>0</v>
      </c>
      <c r="CM187" s="51">
        <f t="shared" si="637"/>
        <v>0</v>
      </c>
      <c r="CN187" s="51">
        <f t="shared" si="638"/>
        <v>0</v>
      </c>
      <c r="CO187" s="51">
        <f t="shared" si="639"/>
        <v>0</v>
      </c>
      <c r="CP187" s="51">
        <f t="shared" si="640"/>
        <v>0</v>
      </c>
      <c r="CQ187" s="51">
        <f t="shared" si="641"/>
        <v>0</v>
      </c>
      <c r="CR187" s="51"/>
      <c r="CS187" s="51"/>
      <c r="CT187" s="51"/>
      <c r="CU187" s="51"/>
      <c r="CV187" s="51"/>
      <c r="CW187" s="51"/>
      <c r="CX187" s="51"/>
      <c r="CY187" s="51"/>
      <c r="CZ187" s="51"/>
      <c r="DA187" s="51"/>
      <c r="DB187" s="51"/>
      <c r="DC187" s="51"/>
      <c r="DD187" s="46">
        <f t="shared" si="643"/>
        <v>0</v>
      </c>
      <c r="DE187" s="46">
        <f t="shared" si="644"/>
        <v>0</v>
      </c>
      <c r="DF187" s="41">
        <f t="array" ref="DF187">CM187</f>
        <v>0</v>
      </c>
      <c r="DG187" s="41">
        <f t="array" ref="DG187">DF187</f>
        <v>0</v>
      </c>
      <c r="DH187" s="41">
        <f t="array" ref="DH187">DG187</f>
        <v>0</v>
      </c>
      <c r="DI187" s="41">
        <f t="array" ref="DI187">DH187</f>
        <v>0</v>
      </c>
      <c r="DJ187" s="41"/>
      <c r="DK187" s="41"/>
      <c r="DL187" s="41"/>
      <c r="DM187" s="41"/>
      <c r="DN187" s="41"/>
      <c r="DO187" s="41"/>
      <c r="DP187" s="41"/>
    </row>
    <row r="188" spans="1:122" ht="15" hidden="1" customHeight="1" x14ac:dyDescent="0.25">
      <c r="A188" s="47" t="b">
        <f t="shared" ref="A188" si="666">TYPE_TRANSFER_FLUID="вода и пар"</f>
        <v>0</v>
      </c>
      <c r="D188" s="1" t="s">
        <v>173</v>
      </c>
      <c r="E188" s="1">
        <v>8</v>
      </c>
      <c r="G188" s="48" t="str">
        <f>G184&amp;".4"</f>
        <v>8.3.1.0.2.2.4</v>
      </c>
      <c r="H188" s="60" t="s">
        <v>169</v>
      </c>
      <c r="I188" s="60"/>
      <c r="J188" s="48" t="s">
        <v>155</v>
      </c>
      <c r="K188" s="51"/>
      <c r="L188" s="51"/>
      <c r="M188" s="51"/>
      <c r="N188" s="50">
        <f t="shared" si="612"/>
        <v>0</v>
      </c>
      <c r="O188" s="50">
        <f t="shared" si="613"/>
        <v>0</v>
      </c>
      <c r="P188" s="50">
        <f t="shared" si="614"/>
        <v>0</v>
      </c>
      <c r="Q188" s="50">
        <f t="shared" si="615"/>
        <v>0</v>
      </c>
      <c r="R188" s="50">
        <f t="shared" si="616"/>
        <v>0</v>
      </c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>
        <f t="shared" si="618"/>
        <v>0</v>
      </c>
      <c r="AF188" s="51">
        <f t="shared" si="619"/>
        <v>0</v>
      </c>
      <c r="AG188" s="51">
        <f t="shared" si="620"/>
        <v>0</v>
      </c>
      <c r="AH188" s="51">
        <f t="shared" si="621"/>
        <v>0</v>
      </c>
      <c r="AI188" s="51">
        <f t="shared" si="622"/>
        <v>0</v>
      </c>
      <c r="AJ188" s="51"/>
      <c r="AK188" s="51"/>
      <c r="AL188" s="51"/>
      <c r="AM188" s="51"/>
      <c r="AN188" s="51"/>
      <c r="AO188" s="51"/>
      <c r="AP188" s="51"/>
      <c r="AQ188" s="51"/>
      <c r="AR188" s="51"/>
      <c r="AS188" s="51"/>
      <c r="AT188" s="51"/>
      <c r="AU188" s="51"/>
      <c r="AV188" s="50">
        <f t="shared" si="624"/>
        <v>0</v>
      </c>
      <c r="AW188" s="51"/>
      <c r="AX188" s="51"/>
      <c r="AY188" s="51"/>
      <c r="AZ188" s="51"/>
      <c r="BA188" s="50">
        <f t="shared" si="625"/>
        <v>0</v>
      </c>
      <c r="BB188" s="50">
        <f t="shared" si="626"/>
        <v>0</v>
      </c>
      <c r="BC188" s="50">
        <f t="shared" si="627"/>
        <v>0</v>
      </c>
      <c r="BD188" s="50">
        <f t="shared" si="628"/>
        <v>0</v>
      </c>
      <c r="BE188" s="50">
        <f t="shared" si="629"/>
        <v>0</v>
      </c>
      <c r="BF188" s="51"/>
      <c r="BG188" s="51"/>
      <c r="BH188" s="51"/>
      <c r="BI188" s="51"/>
      <c r="BJ188" s="51"/>
      <c r="BK188" s="51"/>
      <c r="BL188" s="51"/>
      <c r="BM188" s="51"/>
      <c r="BN188" s="51"/>
      <c r="BO188" s="51"/>
      <c r="BP188" s="51"/>
      <c r="BQ188" s="51"/>
      <c r="BR188" s="50">
        <f t="shared" si="631"/>
        <v>0</v>
      </c>
      <c r="BS188" s="50">
        <f t="shared" si="632"/>
        <v>0</v>
      </c>
      <c r="BT188" s="50">
        <f t="shared" si="633"/>
        <v>0</v>
      </c>
      <c r="BU188" s="50">
        <f t="shared" si="634"/>
        <v>0</v>
      </c>
      <c r="BV188" s="50">
        <f t="shared" si="635"/>
        <v>0</v>
      </c>
      <c r="BW188" s="51"/>
      <c r="BX188" s="51"/>
      <c r="BY188" s="51"/>
      <c r="BZ188" s="51"/>
      <c r="CA188" s="51"/>
      <c r="CB188" s="51"/>
      <c r="CC188" s="51"/>
      <c r="CD188" s="51"/>
      <c r="CE188" s="51"/>
      <c r="CF188" s="51"/>
      <c r="CG188" s="51"/>
      <c r="CH188" s="51"/>
      <c r="CI188" s="51">
        <f t="array" ref="CI188">BR188</f>
        <v>0</v>
      </c>
      <c r="CJ188" s="51">
        <f t="array" ref="CJ188">CI188</f>
        <v>0</v>
      </c>
      <c r="CK188" s="51">
        <f t="array" ref="CK188">CJ188</f>
        <v>0</v>
      </c>
      <c r="CL188" s="51">
        <f t="array" ref="CL188">CK188</f>
        <v>0</v>
      </c>
      <c r="CM188" s="51">
        <f t="shared" si="637"/>
        <v>0</v>
      </c>
      <c r="CN188" s="51">
        <f t="shared" si="638"/>
        <v>0</v>
      </c>
      <c r="CO188" s="51">
        <f t="shared" si="639"/>
        <v>0</v>
      </c>
      <c r="CP188" s="51">
        <f t="shared" si="640"/>
        <v>0</v>
      </c>
      <c r="CQ188" s="51">
        <f t="shared" si="641"/>
        <v>0</v>
      </c>
      <c r="CR188" s="51"/>
      <c r="CS188" s="51"/>
      <c r="CT188" s="51"/>
      <c r="CU188" s="51"/>
      <c r="CV188" s="51"/>
      <c r="CW188" s="51"/>
      <c r="CX188" s="51"/>
      <c r="CY188" s="51"/>
      <c r="CZ188" s="51"/>
      <c r="DA188" s="51"/>
      <c r="DB188" s="51"/>
      <c r="DC188" s="51"/>
      <c r="DD188" s="46">
        <f t="shared" si="643"/>
        <v>0</v>
      </c>
      <c r="DE188" s="46">
        <f t="shared" si="644"/>
        <v>0</v>
      </c>
      <c r="DF188" s="41">
        <f t="array" ref="DF188">CM188</f>
        <v>0</v>
      </c>
      <c r="DG188" s="41">
        <f t="array" ref="DG188">DF188</f>
        <v>0</v>
      </c>
      <c r="DH188" s="41">
        <f t="array" ref="DH188">DG188</f>
        <v>0</v>
      </c>
      <c r="DI188" s="41">
        <f t="array" ref="DI188">DH188</f>
        <v>0</v>
      </c>
      <c r="DJ188" s="41"/>
      <c r="DK188" s="41"/>
      <c r="DL188" s="41"/>
      <c r="DM188" s="41"/>
      <c r="DN188" s="41"/>
      <c r="DO188" s="41"/>
      <c r="DP188" s="41"/>
    </row>
    <row r="189" spans="1:122" s="34" customFormat="1" ht="15.75" customHeight="1" x14ac:dyDescent="0.2">
      <c r="A189" s="8"/>
      <c r="B189" s="8"/>
      <c r="C189" s="8"/>
      <c r="D189" s="8"/>
      <c r="E189" s="8"/>
      <c r="G189" s="56" t="s">
        <v>117</v>
      </c>
      <c r="H189" s="57" t="s">
        <v>183</v>
      </c>
      <c r="I189" s="57"/>
      <c r="J189" s="38" t="s">
        <v>155</v>
      </c>
      <c r="K189" s="97">
        <v>0</v>
      </c>
      <c r="L189" s="97">
        <v>0</v>
      </c>
      <c r="M189" s="97">
        <v>0</v>
      </c>
      <c r="N189" s="50">
        <f t="shared" si="612"/>
        <v>0</v>
      </c>
      <c r="O189" s="45">
        <f t="shared" si="613"/>
        <v>0</v>
      </c>
      <c r="P189" s="45">
        <f t="shared" si="614"/>
        <v>0</v>
      </c>
      <c r="Q189" s="45">
        <f t="shared" si="615"/>
        <v>0</v>
      </c>
      <c r="R189" s="45">
        <f t="shared" si="616"/>
        <v>0</v>
      </c>
      <c r="S189" s="97">
        <v>0</v>
      </c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>
        <f t="shared" si="618"/>
        <v>0</v>
      </c>
      <c r="AF189" s="74">
        <f t="shared" si="619"/>
        <v>0</v>
      </c>
      <c r="AG189" s="74">
        <f t="shared" si="620"/>
        <v>0</v>
      </c>
      <c r="AH189" s="74">
        <f t="shared" si="621"/>
        <v>0</v>
      </c>
      <c r="AI189" s="74">
        <f t="shared" si="622"/>
        <v>0</v>
      </c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45">
        <f t="shared" si="624"/>
        <v>0</v>
      </c>
      <c r="AW189" s="97">
        <v>0</v>
      </c>
      <c r="AX189" s="97">
        <v>0</v>
      </c>
      <c r="AY189" s="97">
        <v>0</v>
      </c>
      <c r="AZ189" s="97">
        <v>0</v>
      </c>
      <c r="BA189" s="45">
        <f t="shared" si="625"/>
        <v>0</v>
      </c>
      <c r="BB189" s="45">
        <f t="shared" si="626"/>
        <v>0</v>
      </c>
      <c r="BC189" s="45">
        <f t="shared" si="627"/>
        <v>0</v>
      </c>
      <c r="BD189" s="45">
        <f t="shared" si="628"/>
        <v>0</v>
      </c>
      <c r="BE189" s="45">
        <f t="shared" si="629"/>
        <v>0</v>
      </c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45">
        <f t="shared" si="631"/>
        <v>0</v>
      </c>
      <c r="BS189" s="45">
        <f t="shared" si="632"/>
        <v>0</v>
      </c>
      <c r="BT189" s="45">
        <f t="shared" si="633"/>
        <v>0</v>
      </c>
      <c r="BU189" s="45">
        <f t="shared" si="634"/>
        <v>0</v>
      </c>
      <c r="BV189" s="45">
        <f t="shared" si="635"/>
        <v>0</v>
      </c>
      <c r="BW189" s="97"/>
      <c r="BX189" s="97"/>
      <c r="BY189" s="97"/>
      <c r="BZ189" s="97"/>
      <c r="CA189" s="97"/>
      <c r="CB189" s="97"/>
      <c r="CC189" s="97"/>
      <c r="CD189" s="97"/>
      <c r="CE189" s="97"/>
      <c r="CF189" s="97"/>
      <c r="CG189" s="97"/>
      <c r="CH189" s="97"/>
      <c r="CI189" s="45">
        <f t="array" ref="CI189">BR189</f>
        <v>0</v>
      </c>
      <c r="CJ189" s="45">
        <f t="array" ref="CJ189">CI189</f>
        <v>0</v>
      </c>
      <c r="CK189" s="45">
        <f t="array" ref="CK189">CJ189</f>
        <v>0</v>
      </c>
      <c r="CL189" s="45">
        <f t="array" ref="CL189">CK189</f>
        <v>0</v>
      </c>
      <c r="CM189" s="74">
        <f t="shared" si="637"/>
        <v>0</v>
      </c>
      <c r="CN189" s="74">
        <f t="shared" si="638"/>
        <v>0</v>
      </c>
      <c r="CO189" s="74">
        <f t="shared" si="639"/>
        <v>0</v>
      </c>
      <c r="CP189" s="74">
        <f t="shared" si="640"/>
        <v>0</v>
      </c>
      <c r="CQ189" s="74">
        <f t="shared" si="641"/>
        <v>0</v>
      </c>
      <c r="CR189" s="74"/>
      <c r="CS189" s="74"/>
      <c r="CT189" s="74"/>
      <c r="CU189" s="74"/>
      <c r="CV189" s="74"/>
      <c r="CW189" s="74"/>
      <c r="CX189" s="74"/>
      <c r="CY189" s="74"/>
      <c r="CZ189" s="74"/>
      <c r="DA189" s="74"/>
      <c r="DB189" s="74"/>
      <c r="DC189" s="74"/>
      <c r="DD189" s="75">
        <f t="shared" si="643"/>
        <v>0</v>
      </c>
      <c r="DE189" s="75">
        <f t="shared" si="644"/>
        <v>0</v>
      </c>
      <c r="DF189" s="74">
        <f t="array" ref="DF189">CM189</f>
        <v>0</v>
      </c>
      <c r="DG189" s="74">
        <f t="array" ref="DG189">DF189</f>
        <v>0</v>
      </c>
      <c r="DH189" s="74">
        <f t="array" ref="DH189">DG189</f>
        <v>0</v>
      </c>
      <c r="DI189" s="74">
        <f t="array" ref="DI189">DH189</f>
        <v>0</v>
      </c>
      <c r="DJ189" s="74"/>
      <c r="DK189" s="74"/>
      <c r="DL189" s="74"/>
      <c r="DM189" s="74"/>
      <c r="DN189" s="74"/>
      <c r="DO189" s="74"/>
      <c r="DP189" s="74"/>
      <c r="DR189" s="42"/>
    </row>
    <row r="190" spans="1:122" s="34" customFormat="1" ht="15" customHeight="1" x14ac:dyDescent="0.2">
      <c r="A190" s="8"/>
      <c r="B190" s="8"/>
      <c r="C190" s="8"/>
      <c r="D190" s="8"/>
      <c r="E190" s="8"/>
      <c r="G190" s="56" t="s">
        <v>118</v>
      </c>
      <c r="H190" s="61" t="s">
        <v>184</v>
      </c>
      <c r="I190" s="61"/>
      <c r="J190" s="38" t="s">
        <v>155</v>
      </c>
      <c r="K190" s="45">
        <f>K191+K192</f>
        <v>0</v>
      </c>
      <c r="L190" s="45">
        <f>L191+L192</f>
        <v>0</v>
      </c>
      <c r="M190" s="45">
        <f>M191+M192</f>
        <v>0</v>
      </c>
      <c r="N190" s="45">
        <f t="shared" si="612"/>
        <v>17643.79</v>
      </c>
      <c r="O190" s="45">
        <f t="shared" si="613"/>
        <v>8721.393</v>
      </c>
      <c r="P190" s="45">
        <f t="shared" si="614"/>
        <v>1189.912</v>
      </c>
      <c r="Q190" s="45">
        <f t="shared" si="615"/>
        <v>0</v>
      </c>
      <c r="R190" s="45">
        <f t="shared" si="616"/>
        <v>7732.4850000000006</v>
      </c>
      <c r="S190" s="45">
        <f t="shared" ref="S190:AD190" si="667">S191+S192</f>
        <v>3639.2839999999997</v>
      </c>
      <c r="T190" s="45">
        <f t="shared" si="667"/>
        <v>2846.1309999999999</v>
      </c>
      <c r="U190" s="45">
        <f t="shared" si="667"/>
        <v>2235.9780000000001</v>
      </c>
      <c r="V190" s="45">
        <f t="shared" si="667"/>
        <v>1189.912</v>
      </c>
      <c r="W190" s="45">
        <f t="shared" si="667"/>
        <v>0</v>
      </c>
      <c r="X190" s="45">
        <f t="shared" si="667"/>
        <v>0</v>
      </c>
      <c r="Y190" s="45">
        <f t="shared" si="667"/>
        <v>0</v>
      </c>
      <c r="Z190" s="45">
        <f t="shared" si="667"/>
        <v>0</v>
      </c>
      <c r="AA190" s="45">
        <f t="shared" si="667"/>
        <v>0</v>
      </c>
      <c r="AB190" s="45">
        <f t="shared" si="667"/>
        <v>1320.15</v>
      </c>
      <c r="AC190" s="45">
        <f t="shared" si="667"/>
        <v>2939.12</v>
      </c>
      <c r="AD190" s="45">
        <f t="shared" si="667"/>
        <v>3473.2150000000001</v>
      </c>
      <c r="AE190" s="74">
        <f t="shared" si="618"/>
        <v>0</v>
      </c>
      <c r="AF190" s="74">
        <f t="shared" si="619"/>
        <v>0</v>
      </c>
      <c r="AG190" s="74">
        <f t="shared" si="620"/>
        <v>0</v>
      </c>
      <c r="AH190" s="74">
        <f t="shared" si="621"/>
        <v>0</v>
      </c>
      <c r="AI190" s="74">
        <f t="shared" si="622"/>
        <v>0</v>
      </c>
      <c r="AJ190" s="74">
        <f t="shared" ref="AJ190:AU190" si="668">AJ191+AJ192</f>
        <v>0</v>
      </c>
      <c r="AK190" s="74">
        <f t="shared" si="668"/>
        <v>0</v>
      </c>
      <c r="AL190" s="74">
        <f t="shared" si="668"/>
        <v>0</v>
      </c>
      <c r="AM190" s="74">
        <f t="shared" si="668"/>
        <v>0</v>
      </c>
      <c r="AN190" s="74">
        <f t="shared" si="668"/>
        <v>0</v>
      </c>
      <c r="AO190" s="74">
        <f t="shared" si="668"/>
        <v>0</v>
      </c>
      <c r="AP190" s="74">
        <f t="shared" si="668"/>
        <v>0</v>
      </c>
      <c r="AQ190" s="74">
        <f t="shared" si="668"/>
        <v>0</v>
      </c>
      <c r="AR190" s="74">
        <f t="shared" si="668"/>
        <v>0</v>
      </c>
      <c r="AS190" s="74">
        <f t="shared" si="668"/>
        <v>0</v>
      </c>
      <c r="AT190" s="74">
        <f t="shared" si="668"/>
        <v>0</v>
      </c>
      <c r="AU190" s="74">
        <f t="shared" si="668"/>
        <v>0</v>
      </c>
      <c r="AV190" s="45">
        <f t="shared" si="624"/>
        <v>23983.48</v>
      </c>
      <c r="AW190" s="45">
        <f>AW191+AW192</f>
        <v>13082.97</v>
      </c>
      <c r="AX190" s="45">
        <f>AX191+AX192</f>
        <v>1761</v>
      </c>
      <c r="AY190" s="45">
        <f>AY191+AY192</f>
        <v>0</v>
      </c>
      <c r="AZ190" s="45">
        <f>AZ191+AZ192</f>
        <v>9139.51</v>
      </c>
      <c r="BA190" s="45">
        <f t="shared" si="625"/>
        <v>19794.717000000001</v>
      </c>
      <c r="BB190" s="45">
        <f t="shared" si="626"/>
        <v>8905.7170000000006</v>
      </c>
      <c r="BC190" s="45">
        <f t="shared" si="627"/>
        <v>1741</v>
      </c>
      <c r="BD190" s="45">
        <f t="shared" si="628"/>
        <v>0</v>
      </c>
      <c r="BE190" s="45">
        <f t="shared" si="629"/>
        <v>9148</v>
      </c>
      <c r="BF190" s="45">
        <f t="shared" ref="BF190:BQ190" si="669">BF191+BF192</f>
        <v>2947.8919999999998</v>
      </c>
      <c r="BG190" s="45">
        <f t="shared" si="669"/>
        <v>3334.973</v>
      </c>
      <c r="BH190" s="45">
        <f t="shared" si="669"/>
        <v>2622.8519999999999</v>
      </c>
      <c r="BI190" s="45">
        <f t="shared" si="669"/>
        <v>1741</v>
      </c>
      <c r="BJ190" s="45">
        <f t="shared" si="669"/>
        <v>0</v>
      </c>
      <c r="BK190" s="45">
        <f t="shared" si="669"/>
        <v>0</v>
      </c>
      <c r="BL190" s="45">
        <f t="shared" si="669"/>
        <v>0</v>
      </c>
      <c r="BM190" s="45">
        <f t="shared" si="669"/>
        <v>0</v>
      </c>
      <c r="BN190" s="45">
        <f t="shared" si="669"/>
        <v>0</v>
      </c>
      <c r="BO190" s="45">
        <f t="shared" si="669"/>
        <v>1838</v>
      </c>
      <c r="BP190" s="45">
        <f t="shared" si="669"/>
        <v>3394</v>
      </c>
      <c r="BQ190" s="45">
        <f t="shared" si="669"/>
        <v>3916</v>
      </c>
      <c r="BR190" s="45">
        <f t="shared" si="631"/>
        <v>23983</v>
      </c>
      <c r="BS190" s="45">
        <f t="shared" si="632"/>
        <v>13094</v>
      </c>
      <c r="BT190" s="45">
        <f t="shared" si="633"/>
        <v>1741</v>
      </c>
      <c r="BU190" s="45">
        <f t="shared" si="634"/>
        <v>0</v>
      </c>
      <c r="BV190" s="45">
        <f t="shared" si="635"/>
        <v>9148</v>
      </c>
      <c r="BW190" s="45">
        <f t="shared" ref="BW190:CH190" si="670">BW191+BW192</f>
        <v>4902</v>
      </c>
      <c r="BX190" s="45">
        <f t="shared" si="670"/>
        <v>4551</v>
      </c>
      <c r="BY190" s="45">
        <f t="shared" si="670"/>
        <v>3641</v>
      </c>
      <c r="BZ190" s="45">
        <f t="shared" si="670"/>
        <v>1741</v>
      </c>
      <c r="CA190" s="45">
        <f t="shared" si="670"/>
        <v>0</v>
      </c>
      <c r="CB190" s="45">
        <f t="shared" si="670"/>
        <v>0</v>
      </c>
      <c r="CC190" s="45">
        <f t="shared" si="670"/>
        <v>0</v>
      </c>
      <c r="CD190" s="45">
        <f t="shared" si="670"/>
        <v>0</v>
      </c>
      <c r="CE190" s="45">
        <f t="shared" si="670"/>
        <v>0</v>
      </c>
      <c r="CF190" s="45">
        <f t="shared" si="670"/>
        <v>1838</v>
      </c>
      <c r="CG190" s="45">
        <f t="shared" si="670"/>
        <v>3394</v>
      </c>
      <c r="CH190" s="45">
        <f t="shared" si="670"/>
        <v>3916</v>
      </c>
      <c r="CI190" s="45">
        <f t="array" ref="CI190">BR190</f>
        <v>23983</v>
      </c>
      <c r="CJ190" s="45">
        <f t="array" ref="CJ190">CI190</f>
        <v>23983</v>
      </c>
      <c r="CK190" s="45">
        <f t="array" ref="CK190">CJ190</f>
        <v>23983</v>
      </c>
      <c r="CL190" s="45">
        <f t="array" ref="CL190">CK190</f>
        <v>23983</v>
      </c>
      <c r="CM190" s="74">
        <f t="shared" si="637"/>
        <v>0</v>
      </c>
      <c r="CN190" s="74">
        <f t="shared" si="638"/>
        <v>0</v>
      </c>
      <c r="CO190" s="74">
        <f t="shared" si="639"/>
        <v>0</v>
      </c>
      <c r="CP190" s="74">
        <f t="shared" si="640"/>
        <v>0</v>
      </c>
      <c r="CQ190" s="74">
        <f t="shared" si="641"/>
        <v>0</v>
      </c>
      <c r="CR190" s="74">
        <f t="shared" ref="CR190:DC190" si="671">CR191+CR192</f>
        <v>0</v>
      </c>
      <c r="CS190" s="74">
        <f t="shared" si="671"/>
        <v>0</v>
      </c>
      <c r="CT190" s="74">
        <f t="shared" si="671"/>
        <v>0</v>
      </c>
      <c r="CU190" s="74">
        <f t="shared" si="671"/>
        <v>0</v>
      </c>
      <c r="CV190" s="74">
        <f t="shared" si="671"/>
        <v>0</v>
      </c>
      <c r="CW190" s="74">
        <f t="shared" si="671"/>
        <v>0</v>
      </c>
      <c r="CX190" s="74">
        <f t="shared" si="671"/>
        <v>0</v>
      </c>
      <c r="CY190" s="74">
        <f t="shared" si="671"/>
        <v>0</v>
      </c>
      <c r="CZ190" s="74">
        <f t="shared" si="671"/>
        <v>0</v>
      </c>
      <c r="DA190" s="74">
        <f t="shared" si="671"/>
        <v>0</v>
      </c>
      <c r="DB190" s="74">
        <f t="shared" si="671"/>
        <v>0</v>
      </c>
      <c r="DC190" s="74">
        <f t="shared" si="671"/>
        <v>0</v>
      </c>
      <c r="DD190" s="75">
        <f t="shared" si="643"/>
        <v>0</v>
      </c>
      <c r="DE190" s="75">
        <f t="shared" si="644"/>
        <v>-23983</v>
      </c>
      <c r="DF190" s="74">
        <f t="array" ref="DF190">CM190</f>
        <v>0</v>
      </c>
      <c r="DG190" s="74">
        <f t="array" ref="DG190">DF190</f>
        <v>0</v>
      </c>
      <c r="DH190" s="74">
        <f t="array" ref="DH190">DG190</f>
        <v>0</v>
      </c>
      <c r="DI190" s="74">
        <f t="array" ref="DI190">DH190</f>
        <v>0</v>
      </c>
      <c r="DJ190" s="74"/>
      <c r="DK190" s="74"/>
      <c r="DL190" s="74"/>
      <c r="DM190" s="74"/>
      <c r="DN190" s="74"/>
      <c r="DO190" s="74"/>
      <c r="DP190" s="74"/>
      <c r="DR190" s="42"/>
    </row>
    <row r="191" spans="1:122" ht="15" customHeight="1" x14ac:dyDescent="0.25">
      <c r="D191" s="1" t="s">
        <v>159</v>
      </c>
      <c r="E191" s="1">
        <v>1</v>
      </c>
      <c r="G191" s="48" t="str">
        <f>G190&amp;".0.1"</f>
        <v>8.3.3.0.1</v>
      </c>
      <c r="H191" s="58" t="s">
        <v>159</v>
      </c>
      <c r="I191" s="58"/>
      <c r="J191" s="48" t="s">
        <v>155</v>
      </c>
      <c r="K191" s="50">
        <f>K138-K148-K157-K167-K181-K189</f>
        <v>0</v>
      </c>
      <c r="L191" s="50">
        <f>L138-L148-L157-L167-L181-L189</f>
        <v>0</v>
      </c>
      <c r="M191" s="50">
        <f>M138-M148-M157-M167-M181-M189</f>
        <v>0</v>
      </c>
      <c r="N191" s="50">
        <f t="shared" si="612"/>
        <v>17643.79</v>
      </c>
      <c r="O191" s="50">
        <f t="shared" si="613"/>
        <v>8721.393</v>
      </c>
      <c r="P191" s="50">
        <f t="shared" si="614"/>
        <v>1189.912</v>
      </c>
      <c r="Q191" s="50">
        <f t="shared" si="615"/>
        <v>0</v>
      </c>
      <c r="R191" s="50">
        <f t="shared" si="616"/>
        <v>7732.4850000000006</v>
      </c>
      <c r="S191" s="50">
        <f t="shared" ref="S191:AD191" si="672">S138-S148-S157-S167-S181-S189</f>
        <v>3639.2839999999997</v>
      </c>
      <c r="T191" s="50">
        <f t="shared" si="672"/>
        <v>2846.1309999999999</v>
      </c>
      <c r="U191" s="50">
        <f t="shared" si="672"/>
        <v>2235.9780000000001</v>
      </c>
      <c r="V191" s="50">
        <f t="shared" si="672"/>
        <v>1189.912</v>
      </c>
      <c r="W191" s="50">
        <f t="shared" si="672"/>
        <v>0</v>
      </c>
      <c r="X191" s="50">
        <f t="shared" si="672"/>
        <v>0</v>
      </c>
      <c r="Y191" s="50">
        <f t="shared" si="672"/>
        <v>0</v>
      </c>
      <c r="Z191" s="50">
        <f t="shared" si="672"/>
        <v>0</v>
      </c>
      <c r="AA191" s="50">
        <f t="shared" si="672"/>
        <v>0</v>
      </c>
      <c r="AB191" s="50">
        <f t="shared" si="672"/>
        <v>1320.15</v>
      </c>
      <c r="AC191" s="50">
        <f t="shared" si="672"/>
        <v>2939.12</v>
      </c>
      <c r="AD191" s="50">
        <f t="shared" si="672"/>
        <v>3473.2150000000001</v>
      </c>
      <c r="AE191" s="97">
        <f t="shared" si="618"/>
        <v>0</v>
      </c>
      <c r="AF191" s="97">
        <f t="shared" si="619"/>
        <v>0</v>
      </c>
      <c r="AG191" s="97">
        <f t="shared" si="620"/>
        <v>0</v>
      </c>
      <c r="AH191" s="97">
        <f t="shared" si="621"/>
        <v>0</v>
      </c>
      <c r="AI191" s="97">
        <f t="shared" si="622"/>
        <v>0</v>
      </c>
      <c r="AJ191" s="97">
        <f t="shared" ref="AJ191:AU191" si="673">AJ138-AJ148-AJ157-AJ167-AJ181-AJ189</f>
        <v>0</v>
      </c>
      <c r="AK191" s="97">
        <f t="shared" si="673"/>
        <v>0</v>
      </c>
      <c r="AL191" s="97">
        <f t="shared" si="673"/>
        <v>0</v>
      </c>
      <c r="AM191" s="97">
        <f t="shared" si="673"/>
        <v>0</v>
      </c>
      <c r="AN191" s="97">
        <f t="shared" si="673"/>
        <v>0</v>
      </c>
      <c r="AO191" s="97">
        <f t="shared" si="673"/>
        <v>0</v>
      </c>
      <c r="AP191" s="97">
        <f t="shared" si="673"/>
        <v>0</v>
      </c>
      <c r="AQ191" s="97">
        <f t="shared" si="673"/>
        <v>0</v>
      </c>
      <c r="AR191" s="97">
        <f t="shared" si="673"/>
        <v>0</v>
      </c>
      <c r="AS191" s="97">
        <f t="shared" si="673"/>
        <v>0</v>
      </c>
      <c r="AT191" s="97">
        <f t="shared" si="673"/>
        <v>0</v>
      </c>
      <c r="AU191" s="97">
        <f t="shared" si="673"/>
        <v>0</v>
      </c>
      <c r="AV191" s="50">
        <f t="shared" si="624"/>
        <v>23983.48</v>
      </c>
      <c r="AW191" s="50">
        <f>AW138-AW148-AW157-AW167-AW181-AW189</f>
        <v>13082.97</v>
      </c>
      <c r="AX191" s="50">
        <f>AX138-AX148-AX157-AX167-AX181-AX189</f>
        <v>1761</v>
      </c>
      <c r="AY191" s="50">
        <f>AY138-AY148-AY157-AY167-AY181-AY189</f>
        <v>0</v>
      </c>
      <c r="AZ191" s="50">
        <f>AZ138-AZ148-AZ157-AZ167-AZ181-AZ189</f>
        <v>9139.51</v>
      </c>
      <c r="BA191" s="50">
        <f t="shared" si="625"/>
        <v>19794.717000000001</v>
      </c>
      <c r="BB191" s="50">
        <f t="shared" si="626"/>
        <v>8905.7170000000006</v>
      </c>
      <c r="BC191" s="50">
        <f t="shared" si="627"/>
        <v>1741</v>
      </c>
      <c r="BD191" s="50">
        <f t="shared" si="628"/>
        <v>0</v>
      </c>
      <c r="BE191" s="50">
        <f t="shared" si="629"/>
        <v>9148</v>
      </c>
      <c r="BF191" s="50">
        <f t="shared" ref="BF191:BQ191" si="674">BF138-BF148-BF157-BF167-BF181-BF189</f>
        <v>2947.8919999999998</v>
      </c>
      <c r="BG191" s="50">
        <f t="shared" si="674"/>
        <v>3334.973</v>
      </c>
      <c r="BH191" s="50">
        <f t="shared" si="674"/>
        <v>2622.8519999999999</v>
      </c>
      <c r="BI191" s="50">
        <f t="shared" si="674"/>
        <v>1741</v>
      </c>
      <c r="BJ191" s="50">
        <f t="shared" si="674"/>
        <v>0</v>
      </c>
      <c r="BK191" s="50">
        <f t="shared" si="674"/>
        <v>0</v>
      </c>
      <c r="BL191" s="50">
        <f t="shared" si="674"/>
        <v>0</v>
      </c>
      <c r="BM191" s="50">
        <f t="shared" si="674"/>
        <v>0</v>
      </c>
      <c r="BN191" s="50">
        <f t="shared" si="674"/>
        <v>0</v>
      </c>
      <c r="BO191" s="50">
        <f t="shared" si="674"/>
        <v>1838</v>
      </c>
      <c r="BP191" s="50">
        <f t="shared" si="674"/>
        <v>3394</v>
      </c>
      <c r="BQ191" s="50">
        <f t="shared" si="674"/>
        <v>3916</v>
      </c>
      <c r="BR191" s="50">
        <f t="shared" si="631"/>
        <v>23983</v>
      </c>
      <c r="BS191" s="50">
        <f t="shared" si="632"/>
        <v>13094</v>
      </c>
      <c r="BT191" s="50">
        <f t="shared" si="633"/>
        <v>1741</v>
      </c>
      <c r="BU191" s="50">
        <f t="shared" si="634"/>
        <v>0</v>
      </c>
      <c r="BV191" s="50">
        <f t="shared" si="635"/>
        <v>9148</v>
      </c>
      <c r="BW191" s="50">
        <f t="shared" ref="BW191:CH191" si="675">BW138-BW148-BW157-BW167-BW181-BW189</f>
        <v>4902</v>
      </c>
      <c r="BX191" s="50">
        <f t="shared" si="675"/>
        <v>4551</v>
      </c>
      <c r="BY191" s="50">
        <f t="shared" si="675"/>
        <v>3641</v>
      </c>
      <c r="BZ191" s="50">
        <f t="shared" si="675"/>
        <v>1741</v>
      </c>
      <c r="CA191" s="50">
        <f t="shared" si="675"/>
        <v>0</v>
      </c>
      <c r="CB191" s="50">
        <f t="shared" si="675"/>
        <v>0</v>
      </c>
      <c r="CC191" s="50">
        <f t="shared" si="675"/>
        <v>0</v>
      </c>
      <c r="CD191" s="50">
        <f t="shared" si="675"/>
        <v>0</v>
      </c>
      <c r="CE191" s="50">
        <f t="shared" si="675"/>
        <v>0</v>
      </c>
      <c r="CF191" s="50">
        <f t="shared" si="675"/>
        <v>1838</v>
      </c>
      <c r="CG191" s="50">
        <f t="shared" si="675"/>
        <v>3394</v>
      </c>
      <c r="CH191" s="50">
        <f t="shared" si="675"/>
        <v>3916</v>
      </c>
      <c r="CI191" s="50">
        <f t="array" ref="CI191">BR191</f>
        <v>23983</v>
      </c>
      <c r="CJ191" s="50">
        <f t="array" ref="CJ191">CI191</f>
        <v>23983</v>
      </c>
      <c r="CK191" s="50">
        <f t="array" ref="CK191">CJ191</f>
        <v>23983</v>
      </c>
      <c r="CL191" s="50">
        <f t="array" ref="CL191">CK191</f>
        <v>23983</v>
      </c>
      <c r="CM191" s="97">
        <f t="shared" si="637"/>
        <v>0</v>
      </c>
      <c r="CN191" s="97">
        <f t="shared" si="638"/>
        <v>0</v>
      </c>
      <c r="CO191" s="97">
        <f t="shared" si="639"/>
        <v>0</v>
      </c>
      <c r="CP191" s="97">
        <f t="shared" si="640"/>
        <v>0</v>
      </c>
      <c r="CQ191" s="97">
        <f t="shared" si="641"/>
        <v>0</v>
      </c>
      <c r="CR191" s="97">
        <f t="shared" ref="CR191:DC191" si="676">CR138-CR148-CR157-CR167-CR181-CR189</f>
        <v>0</v>
      </c>
      <c r="CS191" s="97">
        <f t="shared" si="676"/>
        <v>0</v>
      </c>
      <c r="CT191" s="97">
        <f t="shared" si="676"/>
        <v>0</v>
      </c>
      <c r="CU191" s="97">
        <f t="shared" si="676"/>
        <v>0</v>
      </c>
      <c r="CV191" s="97">
        <f t="shared" si="676"/>
        <v>0</v>
      </c>
      <c r="CW191" s="97">
        <f t="shared" si="676"/>
        <v>0</v>
      </c>
      <c r="CX191" s="97">
        <f t="shared" si="676"/>
        <v>0</v>
      </c>
      <c r="CY191" s="97">
        <f t="shared" si="676"/>
        <v>0</v>
      </c>
      <c r="CZ191" s="97">
        <f t="shared" si="676"/>
        <v>0</v>
      </c>
      <c r="DA191" s="97">
        <f t="shared" si="676"/>
        <v>0</v>
      </c>
      <c r="DB191" s="97">
        <f t="shared" si="676"/>
        <v>0</v>
      </c>
      <c r="DC191" s="97">
        <f t="shared" si="676"/>
        <v>0</v>
      </c>
      <c r="DD191" s="75">
        <f t="shared" si="643"/>
        <v>0</v>
      </c>
      <c r="DE191" s="75">
        <f t="shared" si="644"/>
        <v>-23983</v>
      </c>
      <c r="DF191" s="74">
        <f t="array" ref="DF191">CM191</f>
        <v>0</v>
      </c>
      <c r="DG191" s="74">
        <f t="array" ref="DG191">DF191</f>
        <v>0</v>
      </c>
      <c r="DH191" s="74">
        <f t="array" ref="DH191">DG191</f>
        <v>0</v>
      </c>
      <c r="DI191" s="74">
        <f t="array" ref="DI191">DH191</f>
        <v>0</v>
      </c>
      <c r="DJ191" s="74"/>
      <c r="DK191" s="74"/>
      <c r="DL191" s="74"/>
      <c r="DM191" s="74"/>
      <c r="DN191" s="74"/>
      <c r="DO191" s="74"/>
      <c r="DP191" s="74"/>
    </row>
    <row r="192" spans="1:122" ht="15" hidden="1" customHeight="1" x14ac:dyDescent="0.25">
      <c r="A192" s="47" t="b">
        <f t="shared" ref="A192" si="677">TYPE_TRANSFER_FLUID="вода и пар"</f>
        <v>0</v>
      </c>
      <c r="E192" s="1">
        <v>2</v>
      </c>
      <c r="G192" s="48" t="str">
        <f>G190&amp;".0.2"</f>
        <v>8.3.3.0.2</v>
      </c>
      <c r="H192" s="58" t="s">
        <v>160</v>
      </c>
      <c r="I192" s="58"/>
      <c r="J192" s="48" t="s">
        <v>155</v>
      </c>
      <c r="K192" s="50">
        <f t="shared" ref="K192:M198" si="678">K139-K149-K158-K168-K182</f>
        <v>0</v>
      </c>
      <c r="L192" s="50">
        <f t="shared" si="678"/>
        <v>0</v>
      </c>
      <c r="M192" s="50">
        <f t="shared" si="678"/>
        <v>0</v>
      </c>
      <c r="N192" s="50">
        <f t="shared" si="612"/>
        <v>0</v>
      </c>
      <c r="O192" s="50">
        <f t="shared" si="613"/>
        <v>0</v>
      </c>
      <c r="P192" s="50">
        <f t="shared" si="614"/>
        <v>0</v>
      </c>
      <c r="Q192" s="50">
        <f t="shared" si="615"/>
        <v>0</v>
      </c>
      <c r="R192" s="50">
        <f t="shared" si="616"/>
        <v>0</v>
      </c>
      <c r="S192" s="50">
        <f t="shared" ref="S192:AD198" si="679">S139-S149-S158-S168-S182</f>
        <v>0</v>
      </c>
      <c r="T192" s="50">
        <f t="shared" si="679"/>
        <v>0</v>
      </c>
      <c r="U192" s="50">
        <f t="shared" si="679"/>
        <v>0</v>
      </c>
      <c r="V192" s="50">
        <f t="shared" si="679"/>
        <v>0</v>
      </c>
      <c r="W192" s="50">
        <f t="shared" si="679"/>
        <v>0</v>
      </c>
      <c r="X192" s="50">
        <f t="shared" si="679"/>
        <v>0</v>
      </c>
      <c r="Y192" s="50">
        <f t="shared" si="679"/>
        <v>0</v>
      </c>
      <c r="Z192" s="50">
        <f t="shared" si="679"/>
        <v>0</v>
      </c>
      <c r="AA192" s="50">
        <f t="shared" si="679"/>
        <v>0</v>
      </c>
      <c r="AB192" s="50">
        <f t="shared" si="679"/>
        <v>0</v>
      </c>
      <c r="AC192" s="50">
        <f t="shared" si="679"/>
        <v>0</v>
      </c>
      <c r="AD192" s="50">
        <f t="shared" si="679"/>
        <v>0</v>
      </c>
      <c r="AE192" s="51">
        <f t="shared" si="618"/>
        <v>0</v>
      </c>
      <c r="AF192" s="51">
        <f t="shared" si="619"/>
        <v>0</v>
      </c>
      <c r="AG192" s="51">
        <f t="shared" si="620"/>
        <v>0</v>
      </c>
      <c r="AH192" s="51">
        <f t="shared" si="621"/>
        <v>0</v>
      </c>
      <c r="AI192" s="51">
        <f t="shared" si="622"/>
        <v>0</v>
      </c>
      <c r="AJ192" s="51">
        <f t="shared" ref="AJ192:AU198" si="680">AJ139-AJ149-AJ158-AJ168-AJ182</f>
        <v>0</v>
      </c>
      <c r="AK192" s="51">
        <f t="shared" si="680"/>
        <v>0</v>
      </c>
      <c r="AL192" s="51">
        <f t="shared" si="680"/>
        <v>0</v>
      </c>
      <c r="AM192" s="51">
        <f t="shared" si="680"/>
        <v>0</v>
      </c>
      <c r="AN192" s="51">
        <f t="shared" si="680"/>
        <v>0</v>
      </c>
      <c r="AO192" s="51">
        <f t="shared" si="680"/>
        <v>0</v>
      </c>
      <c r="AP192" s="51">
        <f t="shared" si="680"/>
        <v>0</v>
      </c>
      <c r="AQ192" s="51">
        <f t="shared" si="680"/>
        <v>0</v>
      </c>
      <c r="AR192" s="51">
        <f t="shared" si="680"/>
        <v>0</v>
      </c>
      <c r="AS192" s="51">
        <f t="shared" si="680"/>
        <v>0</v>
      </c>
      <c r="AT192" s="51">
        <f t="shared" si="680"/>
        <v>0</v>
      </c>
      <c r="AU192" s="51">
        <f t="shared" si="680"/>
        <v>0</v>
      </c>
      <c r="AV192" s="50">
        <f t="shared" si="624"/>
        <v>0</v>
      </c>
      <c r="AW192" s="50">
        <f t="shared" ref="AW192:AZ198" si="681">AW139-AW149-AW158-AW168-AW182</f>
        <v>0</v>
      </c>
      <c r="AX192" s="50">
        <f t="shared" si="681"/>
        <v>0</v>
      </c>
      <c r="AY192" s="50">
        <f t="shared" si="681"/>
        <v>0</v>
      </c>
      <c r="AZ192" s="50">
        <f t="shared" si="681"/>
        <v>0</v>
      </c>
      <c r="BA192" s="50">
        <f t="shared" si="625"/>
        <v>0</v>
      </c>
      <c r="BB192" s="50">
        <f t="shared" si="626"/>
        <v>0</v>
      </c>
      <c r="BC192" s="50">
        <f t="shared" si="627"/>
        <v>0</v>
      </c>
      <c r="BD192" s="50">
        <f t="shared" si="628"/>
        <v>0</v>
      </c>
      <c r="BE192" s="50">
        <f t="shared" si="629"/>
        <v>0</v>
      </c>
      <c r="BF192" s="50">
        <f t="shared" ref="BF192:BQ198" si="682">BF139-BF149-BF158-BF168-BF182</f>
        <v>0</v>
      </c>
      <c r="BG192" s="50">
        <f t="shared" si="682"/>
        <v>0</v>
      </c>
      <c r="BH192" s="50">
        <f t="shared" si="682"/>
        <v>0</v>
      </c>
      <c r="BI192" s="50">
        <f t="shared" si="682"/>
        <v>0</v>
      </c>
      <c r="BJ192" s="50">
        <f t="shared" si="682"/>
        <v>0</v>
      </c>
      <c r="BK192" s="50">
        <f t="shared" si="682"/>
        <v>0</v>
      </c>
      <c r="BL192" s="50">
        <f t="shared" si="682"/>
        <v>0</v>
      </c>
      <c r="BM192" s="50">
        <f t="shared" si="682"/>
        <v>0</v>
      </c>
      <c r="BN192" s="50">
        <f t="shared" si="682"/>
        <v>0</v>
      </c>
      <c r="BO192" s="50">
        <f t="shared" si="682"/>
        <v>0</v>
      </c>
      <c r="BP192" s="50">
        <f t="shared" si="682"/>
        <v>0</v>
      </c>
      <c r="BQ192" s="50">
        <f t="shared" si="682"/>
        <v>0</v>
      </c>
      <c r="BR192" s="50">
        <f t="shared" si="631"/>
        <v>0</v>
      </c>
      <c r="BS192" s="50">
        <f t="shared" si="632"/>
        <v>0</v>
      </c>
      <c r="BT192" s="50">
        <f t="shared" si="633"/>
        <v>0</v>
      </c>
      <c r="BU192" s="50">
        <f t="shared" si="634"/>
        <v>0</v>
      </c>
      <c r="BV192" s="50">
        <f t="shared" si="635"/>
        <v>0</v>
      </c>
      <c r="BW192" s="50">
        <f t="shared" ref="BW192:CH198" si="683">BW139-BW149-BW158-BW168-BW182</f>
        <v>0</v>
      </c>
      <c r="BX192" s="50">
        <f t="shared" si="683"/>
        <v>0</v>
      </c>
      <c r="BY192" s="50">
        <f t="shared" si="683"/>
        <v>0</v>
      </c>
      <c r="BZ192" s="50">
        <f t="shared" si="683"/>
        <v>0</v>
      </c>
      <c r="CA192" s="50">
        <f t="shared" si="683"/>
        <v>0</v>
      </c>
      <c r="CB192" s="50">
        <f t="shared" si="683"/>
        <v>0</v>
      </c>
      <c r="CC192" s="50">
        <f t="shared" si="683"/>
        <v>0</v>
      </c>
      <c r="CD192" s="50">
        <f t="shared" si="683"/>
        <v>0</v>
      </c>
      <c r="CE192" s="50">
        <f t="shared" si="683"/>
        <v>0</v>
      </c>
      <c r="CF192" s="50">
        <f t="shared" si="683"/>
        <v>0</v>
      </c>
      <c r="CG192" s="50">
        <f t="shared" si="683"/>
        <v>0</v>
      </c>
      <c r="CH192" s="50">
        <f t="shared" si="683"/>
        <v>0</v>
      </c>
      <c r="CI192" s="50">
        <f t="array" ref="CI192">BR192</f>
        <v>0</v>
      </c>
      <c r="CJ192" s="50">
        <f t="array" ref="CJ192">CI192</f>
        <v>0</v>
      </c>
      <c r="CK192" s="50">
        <f t="array" ref="CK192">CJ192</f>
        <v>0</v>
      </c>
      <c r="CL192" s="50">
        <f t="array" ref="CL192">CK192</f>
        <v>0</v>
      </c>
      <c r="CM192" s="51">
        <f t="shared" si="637"/>
        <v>0</v>
      </c>
      <c r="CN192" s="51">
        <f t="shared" si="638"/>
        <v>0</v>
      </c>
      <c r="CO192" s="51">
        <f t="shared" si="639"/>
        <v>0</v>
      </c>
      <c r="CP192" s="51">
        <f t="shared" si="640"/>
        <v>0</v>
      </c>
      <c r="CQ192" s="51">
        <f t="shared" si="641"/>
        <v>0</v>
      </c>
      <c r="CR192" s="51">
        <f t="shared" ref="CR192:DC198" si="684">CR139-CR149-CR158-CR168-CR182</f>
        <v>0</v>
      </c>
      <c r="CS192" s="51">
        <f t="shared" si="684"/>
        <v>0</v>
      </c>
      <c r="CT192" s="51">
        <f t="shared" si="684"/>
        <v>0</v>
      </c>
      <c r="CU192" s="51">
        <f t="shared" si="684"/>
        <v>0</v>
      </c>
      <c r="CV192" s="51">
        <f t="shared" si="684"/>
        <v>0</v>
      </c>
      <c r="CW192" s="51">
        <f t="shared" si="684"/>
        <v>0</v>
      </c>
      <c r="CX192" s="51">
        <f t="shared" si="684"/>
        <v>0</v>
      </c>
      <c r="CY192" s="51">
        <f t="shared" si="684"/>
        <v>0</v>
      </c>
      <c r="CZ192" s="51">
        <f t="shared" si="684"/>
        <v>0</v>
      </c>
      <c r="DA192" s="51">
        <f t="shared" si="684"/>
        <v>0</v>
      </c>
      <c r="DB192" s="51">
        <f t="shared" si="684"/>
        <v>0</v>
      </c>
      <c r="DC192" s="51">
        <f t="shared" si="684"/>
        <v>0</v>
      </c>
      <c r="DD192" s="46">
        <f t="shared" si="643"/>
        <v>0</v>
      </c>
      <c r="DE192" s="46">
        <f t="shared" si="644"/>
        <v>0</v>
      </c>
      <c r="DF192" s="41">
        <f t="array" ref="DF192">CM192</f>
        <v>0</v>
      </c>
      <c r="DG192" s="41">
        <f t="array" ref="DG192">DF192</f>
        <v>0</v>
      </c>
      <c r="DH192" s="41">
        <f t="array" ref="DH192">DG192</f>
        <v>0</v>
      </c>
      <c r="DI192" s="41">
        <f t="array" ref="DI192">DH192</f>
        <v>0</v>
      </c>
      <c r="DJ192" s="41"/>
      <c r="DK192" s="41"/>
      <c r="DL192" s="41"/>
      <c r="DM192" s="41"/>
      <c r="DN192" s="41"/>
      <c r="DO192" s="41"/>
      <c r="DP192" s="41"/>
    </row>
    <row r="193" spans="1:122" ht="15" hidden="1" customHeight="1" x14ac:dyDescent="0.25">
      <c r="A193" s="47" t="b">
        <f t="shared" ref="A193" si="685">TYPE_TRANSFER_FLUID="вода и пар"</f>
        <v>0</v>
      </c>
      <c r="D193" s="1" t="s">
        <v>161</v>
      </c>
      <c r="E193" s="1">
        <v>3</v>
      </c>
      <c r="G193" s="48" t="str">
        <f>G192&amp;".1"</f>
        <v>8.3.3.0.2.1</v>
      </c>
      <c r="H193" s="59" t="s">
        <v>161</v>
      </c>
      <c r="I193" s="59"/>
      <c r="J193" s="48" t="s">
        <v>155</v>
      </c>
      <c r="K193" s="50">
        <f t="shared" si="678"/>
        <v>0</v>
      </c>
      <c r="L193" s="50">
        <f t="shared" si="678"/>
        <v>0</v>
      </c>
      <c r="M193" s="50">
        <f t="shared" si="678"/>
        <v>0</v>
      </c>
      <c r="N193" s="50">
        <f t="shared" si="612"/>
        <v>0</v>
      </c>
      <c r="O193" s="50">
        <f t="shared" si="613"/>
        <v>0</v>
      </c>
      <c r="P193" s="50">
        <f t="shared" si="614"/>
        <v>0</v>
      </c>
      <c r="Q193" s="50">
        <f t="shared" si="615"/>
        <v>0</v>
      </c>
      <c r="R193" s="50">
        <f t="shared" si="616"/>
        <v>0</v>
      </c>
      <c r="S193" s="50">
        <f t="shared" si="679"/>
        <v>0</v>
      </c>
      <c r="T193" s="50">
        <f t="shared" si="679"/>
        <v>0</v>
      </c>
      <c r="U193" s="50">
        <f t="shared" si="679"/>
        <v>0</v>
      </c>
      <c r="V193" s="50">
        <f t="shared" si="679"/>
        <v>0</v>
      </c>
      <c r="W193" s="50">
        <f t="shared" si="679"/>
        <v>0</v>
      </c>
      <c r="X193" s="50">
        <f t="shared" si="679"/>
        <v>0</v>
      </c>
      <c r="Y193" s="50">
        <f t="shared" si="679"/>
        <v>0</v>
      </c>
      <c r="Z193" s="50">
        <f t="shared" si="679"/>
        <v>0</v>
      </c>
      <c r="AA193" s="50">
        <f t="shared" si="679"/>
        <v>0</v>
      </c>
      <c r="AB193" s="50">
        <f t="shared" si="679"/>
        <v>0</v>
      </c>
      <c r="AC193" s="50">
        <f t="shared" si="679"/>
        <v>0</v>
      </c>
      <c r="AD193" s="50">
        <f t="shared" si="679"/>
        <v>0</v>
      </c>
      <c r="AE193" s="51">
        <f t="shared" si="618"/>
        <v>0</v>
      </c>
      <c r="AF193" s="51">
        <f t="shared" si="619"/>
        <v>0</v>
      </c>
      <c r="AG193" s="51">
        <f t="shared" si="620"/>
        <v>0</v>
      </c>
      <c r="AH193" s="51">
        <f t="shared" si="621"/>
        <v>0</v>
      </c>
      <c r="AI193" s="51">
        <f t="shared" si="622"/>
        <v>0</v>
      </c>
      <c r="AJ193" s="51">
        <f t="shared" si="680"/>
        <v>0</v>
      </c>
      <c r="AK193" s="51">
        <f t="shared" si="680"/>
        <v>0</v>
      </c>
      <c r="AL193" s="51">
        <f t="shared" si="680"/>
        <v>0</v>
      </c>
      <c r="AM193" s="51">
        <f t="shared" si="680"/>
        <v>0</v>
      </c>
      <c r="AN193" s="51">
        <f t="shared" si="680"/>
        <v>0</v>
      </c>
      <c r="AO193" s="51">
        <f t="shared" si="680"/>
        <v>0</v>
      </c>
      <c r="AP193" s="51">
        <f t="shared" si="680"/>
        <v>0</v>
      </c>
      <c r="AQ193" s="51">
        <f t="shared" si="680"/>
        <v>0</v>
      </c>
      <c r="AR193" s="51">
        <f t="shared" si="680"/>
        <v>0</v>
      </c>
      <c r="AS193" s="51">
        <f t="shared" si="680"/>
        <v>0</v>
      </c>
      <c r="AT193" s="51">
        <f t="shared" si="680"/>
        <v>0</v>
      </c>
      <c r="AU193" s="51">
        <f t="shared" si="680"/>
        <v>0</v>
      </c>
      <c r="AV193" s="50">
        <f t="shared" si="624"/>
        <v>0</v>
      </c>
      <c r="AW193" s="50">
        <f t="shared" si="681"/>
        <v>0</v>
      </c>
      <c r="AX193" s="50">
        <f t="shared" si="681"/>
        <v>0</v>
      </c>
      <c r="AY193" s="50">
        <f t="shared" si="681"/>
        <v>0</v>
      </c>
      <c r="AZ193" s="50">
        <f t="shared" si="681"/>
        <v>0</v>
      </c>
      <c r="BA193" s="50">
        <f t="shared" si="625"/>
        <v>0</v>
      </c>
      <c r="BB193" s="50">
        <f t="shared" si="626"/>
        <v>0</v>
      </c>
      <c r="BC193" s="50">
        <f t="shared" si="627"/>
        <v>0</v>
      </c>
      <c r="BD193" s="50">
        <f t="shared" si="628"/>
        <v>0</v>
      </c>
      <c r="BE193" s="50">
        <f t="shared" si="629"/>
        <v>0</v>
      </c>
      <c r="BF193" s="50">
        <f t="shared" si="682"/>
        <v>0</v>
      </c>
      <c r="BG193" s="50">
        <f t="shared" si="682"/>
        <v>0</v>
      </c>
      <c r="BH193" s="50">
        <f t="shared" si="682"/>
        <v>0</v>
      </c>
      <c r="BI193" s="50">
        <f t="shared" si="682"/>
        <v>0</v>
      </c>
      <c r="BJ193" s="50">
        <f t="shared" si="682"/>
        <v>0</v>
      </c>
      <c r="BK193" s="50">
        <f t="shared" si="682"/>
        <v>0</v>
      </c>
      <c r="BL193" s="50">
        <f t="shared" si="682"/>
        <v>0</v>
      </c>
      <c r="BM193" s="50">
        <f t="shared" si="682"/>
        <v>0</v>
      </c>
      <c r="BN193" s="50">
        <f t="shared" si="682"/>
        <v>0</v>
      </c>
      <c r="BO193" s="50">
        <f t="shared" si="682"/>
        <v>0</v>
      </c>
      <c r="BP193" s="50">
        <f t="shared" si="682"/>
        <v>0</v>
      </c>
      <c r="BQ193" s="50">
        <f t="shared" si="682"/>
        <v>0</v>
      </c>
      <c r="BR193" s="50">
        <f t="shared" si="631"/>
        <v>0</v>
      </c>
      <c r="BS193" s="50">
        <f t="shared" si="632"/>
        <v>0</v>
      </c>
      <c r="BT193" s="50">
        <f t="shared" si="633"/>
        <v>0</v>
      </c>
      <c r="BU193" s="50">
        <f t="shared" si="634"/>
        <v>0</v>
      </c>
      <c r="BV193" s="50">
        <f t="shared" si="635"/>
        <v>0</v>
      </c>
      <c r="BW193" s="50">
        <f t="shared" si="683"/>
        <v>0</v>
      </c>
      <c r="BX193" s="50">
        <f t="shared" si="683"/>
        <v>0</v>
      </c>
      <c r="BY193" s="50">
        <f t="shared" si="683"/>
        <v>0</v>
      </c>
      <c r="BZ193" s="50">
        <f t="shared" si="683"/>
        <v>0</v>
      </c>
      <c r="CA193" s="50">
        <f t="shared" si="683"/>
        <v>0</v>
      </c>
      <c r="CB193" s="50">
        <f t="shared" si="683"/>
        <v>0</v>
      </c>
      <c r="CC193" s="50">
        <f t="shared" si="683"/>
        <v>0</v>
      </c>
      <c r="CD193" s="50">
        <f t="shared" si="683"/>
        <v>0</v>
      </c>
      <c r="CE193" s="50">
        <f t="shared" si="683"/>
        <v>0</v>
      </c>
      <c r="CF193" s="50">
        <f t="shared" si="683"/>
        <v>0</v>
      </c>
      <c r="CG193" s="50">
        <f t="shared" si="683"/>
        <v>0</v>
      </c>
      <c r="CH193" s="50">
        <f t="shared" si="683"/>
        <v>0</v>
      </c>
      <c r="CI193" s="50">
        <f t="array" ref="CI193">BR193</f>
        <v>0</v>
      </c>
      <c r="CJ193" s="50">
        <f t="array" ref="CJ193">CI193</f>
        <v>0</v>
      </c>
      <c r="CK193" s="50">
        <f t="array" ref="CK193">CJ193</f>
        <v>0</v>
      </c>
      <c r="CL193" s="50">
        <f t="array" ref="CL193">CK193</f>
        <v>0</v>
      </c>
      <c r="CM193" s="51">
        <f t="shared" si="637"/>
        <v>0</v>
      </c>
      <c r="CN193" s="51">
        <f t="shared" si="638"/>
        <v>0</v>
      </c>
      <c r="CO193" s="51">
        <f t="shared" si="639"/>
        <v>0</v>
      </c>
      <c r="CP193" s="51">
        <f t="shared" si="640"/>
        <v>0</v>
      </c>
      <c r="CQ193" s="51">
        <f t="shared" si="641"/>
        <v>0</v>
      </c>
      <c r="CR193" s="51">
        <f t="shared" si="684"/>
        <v>0</v>
      </c>
      <c r="CS193" s="51">
        <f t="shared" si="684"/>
        <v>0</v>
      </c>
      <c r="CT193" s="51">
        <f t="shared" si="684"/>
        <v>0</v>
      </c>
      <c r="CU193" s="51">
        <f t="shared" si="684"/>
        <v>0</v>
      </c>
      <c r="CV193" s="51">
        <f t="shared" si="684"/>
        <v>0</v>
      </c>
      <c r="CW193" s="51">
        <f t="shared" si="684"/>
        <v>0</v>
      </c>
      <c r="CX193" s="51">
        <f t="shared" si="684"/>
        <v>0</v>
      </c>
      <c r="CY193" s="51">
        <f t="shared" si="684"/>
        <v>0</v>
      </c>
      <c r="CZ193" s="51">
        <f t="shared" si="684"/>
        <v>0</v>
      </c>
      <c r="DA193" s="51">
        <f t="shared" si="684"/>
        <v>0</v>
      </c>
      <c r="DB193" s="51">
        <f t="shared" si="684"/>
        <v>0</v>
      </c>
      <c r="DC193" s="51">
        <f t="shared" si="684"/>
        <v>0</v>
      </c>
      <c r="DD193" s="46">
        <f t="shared" si="643"/>
        <v>0</v>
      </c>
      <c r="DE193" s="46">
        <f t="shared" si="644"/>
        <v>0</v>
      </c>
      <c r="DF193" s="41">
        <f t="array" ref="DF193">CM193</f>
        <v>0</v>
      </c>
      <c r="DG193" s="41">
        <f t="array" ref="DG193">DF193</f>
        <v>0</v>
      </c>
      <c r="DH193" s="41">
        <f t="array" ref="DH193">DG193</f>
        <v>0</v>
      </c>
      <c r="DI193" s="41">
        <f t="array" ref="DI193">DH193</f>
        <v>0</v>
      </c>
      <c r="DJ193" s="41"/>
      <c r="DK193" s="41"/>
      <c r="DL193" s="41"/>
      <c r="DM193" s="41"/>
      <c r="DN193" s="41"/>
      <c r="DO193" s="41"/>
      <c r="DP193" s="41"/>
    </row>
    <row r="194" spans="1:122" ht="15" hidden="1" customHeight="1" x14ac:dyDescent="0.25">
      <c r="A194" s="47" t="b">
        <f t="shared" ref="A194" si="686">TYPE_TRANSFER_FLUID="вода и пар"</f>
        <v>0</v>
      </c>
      <c r="E194" s="1">
        <v>4</v>
      </c>
      <c r="G194" s="48" t="str">
        <f>G192&amp;".2"</f>
        <v>8.3.3.0.2.2</v>
      </c>
      <c r="H194" s="59" t="s">
        <v>162</v>
      </c>
      <c r="I194" s="59"/>
      <c r="J194" s="48" t="s">
        <v>155</v>
      </c>
      <c r="K194" s="50">
        <f t="shared" si="678"/>
        <v>0</v>
      </c>
      <c r="L194" s="50">
        <f t="shared" si="678"/>
        <v>0</v>
      </c>
      <c r="M194" s="50">
        <f t="shared" si="678"/>
        <v>0</v>
      </c>
      <c r="N194" s="50">
        <f t="shared" si="612"/>
        <v>0</v>
      </c>
      <c r="O194" s="50">
        <f t="shared" si="613"/>
        <v>0</v>
      </c>
      <c r="P194" s="50">
        <f t="shared" si="614"/>
        <v>0</v>
      </c>
      <c r="Q194" s="50">
        <f t="shared" si="615"/>
        <v>0</v>
      </c>
      <c r="R194" s="50">
        <f t="shared" si="616"/>
        <v>0</v>
      </c>
      <c r="S194" s="50">
        <f t="shared" si="679"/>
        <v>0</v>
      </c>
      <c r="T194" s="50">
        <f t="shared" si="679"/>
        <v>0</v>
      </c>
      <c r="U194" s="50">
        <f t="shared" si="679"/>
        <v>0</v>
      </c>
      <c r="V194" s="50">
        <f t="shared" si="679"/>
        <v>0</v>
      </c>
      <c r="W194" s="50">
        <f t="shared" si="679"/>
        <v>0</v>
      </c>
      <c r="X194" s="50">
        <f t="shared" si="679"/>
        <v>0</v>
      </c>
      <c r="Y194" s="50">
        <f t="shared" si="679"/>
        <v>0</v>
      </c>
      <c r="Z194" s="50">
        <f t="shared" si="679"/>
        <v>0</v>
      </c>
      <c r="AA194" s="50">
        <f t="shared" si="679"/>
        <v>0</v>
      </c>
      <c r="AB194" s="50">
        <f t="shared" si="679"/>
        <v>0</v>
      </c>
      <c r="AC194" s="50">
        <f t="shared" si="679"/>
        <v>0</v>
      </c>
      <c r="AD194" s="50">
        <f t="shared" si="679"/>
        <v>0</v>
      </c>
      <c r="AE194" s="51">
        <f t="shared" si="618"/>
        <v>0</v>
      </c>
      <c r="AF194" s="51">
        <f t="shared" si="619"/>
        <v>0</v>
      </c>
      <c r="AG194" s="51">
        <f t="shared" si="620"/>
        <v>0</v>
      </c>
      <c r="AH194" s="51">
        <f t="shared" si="621"/>
        <v>0</v>
      </c>
      <c r="AI194" s="51">
        <f t="shared" si="622"/>
        <v>0</v>
      </c>
      <c r="AJ194" s="51">
        <f t="shared" si="680"/>
        <v>0</v>
      </c>
      <c r="AK194" s="51">
        <f t="shared" si="680"/>
        <v>0</v>
      </c>
      <c r="AL194" s="51">
        <f t="shared" si="680"/>
        <v>0</v>
      </c>
      <c r="AM194" s="51">
        <f t="shared" si="680"/>
        <v>0</v>
      </c>
      <c r="AN194" s="51">
        <f t="shared" si="680"/>
        <v>0</v>
      </c>
      <c r="AO194" s="51">
        <f t="shared" si="680"/>
        <v>0</v>
      </c>
      <c r="AP194" s="51">
        <f t="shared" si="680"/>
        <v>0</v>
      </c>
      <c r="AQ194" s="51">
        <f t="shared" si="680"/>
        <v>0</v>
      </c>
      <c r="AR194" s="51">
        <f t="shared" si="680"/>
        <v>0</v>
      </c>
      <c r="AS194" s="51">
        <f t="shared" si="680"/>
        <v>0</v>
      </c>
      <c r="AT194" s="51">
        <f t="shared" si="680"/>
        <v>0</v>
      </c>
      <c r="AU194" s="51">
        <f t="shared" si="680"/>
        <v>0</v>
      </c>
      <c r="AV194" s="50">
        <f t="shared" si="624"/>
        <v>0</v>
      </c>
      <c r="AW194" s="50">
        <f t="shared" si="681"/>
        <v>0</v>
      </c>
      <c r="AX194" s="50">
        <f t="shared" si="681"/>
        <v>0</v>
      </c>
      <c r="AY194" s="50">
        <f t="shared" si="681"/>
        <v>0</v>
      </c>
      <c r="AZ194" s="50">
        <f t="shared" si="681"/>
        <v>0</v>
      </c>
      <c r="BA194" s="50">
        <f t="shared" si="625"/>
        <v>0</v>
      </c>
      <c r="BB194" s="50">
        <f t="shared" si="626"/>
        <v>0</v>
      </c>
      <c r="BC194" s="50">
        <f t="shared" si="627"/>
        <v>0</v>
      </c>
      <c r="BD194" s="50">
        <f t="shared" si="628"/>
        <v>0</v>
      </c>
      <c r="BE194" s="50">
        <f t="shared" si="629"/>
        <v>0</v>
      </c>
      <c r="BF194" s="50">
        <f t="shared" si="682"/>
        <v>0</v>
      </c>
      <c r="BG194" s="50">
        <f t="shared" si="682"/>
        <v>0</v>
      </c>
      <c r="BH194" s="50">
        <f t="shared" si="682"/>
        <v>0</v>
      </c>
      <c r="BI194" s="50">
        <f t="shared" si="682"/>
        <v>0</v>
      </c>
      <c r="BJ194" s="50">
        <f t="shared" si="682"/>
        <v>0</v>
      </c>
      <c r="BK194" s="50">
        <f t="shared" si="682"/>
        <v>0</v>
      </c>
      <c r="BL194" s="50">
        <f t="shared" si="682"/>
        <v>0</v>
      </c>
      <c r="BM194" s="50">
        <f t="shared" si="682"/>
        <v>0</v>
      </c>
      <c r="BN194" s="50">
        <f t="shared" si="682"/>
        <v>0</v>
      </c>
      <c r="BO194" s="50">
        <f t="shared" si="682"/>
        <v>0</v>
      </c>
      <c r="BP194" s="50">
        <f t="shared" si="682"/>
        <v>0</v>
      </c>
      <c r="BQ194" s="50">
        <f t="shared" si="682"/>
        <v>0</v>
      </c>
      <c r="BR194" s="50">
        <f t="shared" si="631"/>
        <v>0</v>
      </c>
      <c r="BS194" s="50">
        <f t="shared" si="632"/>
        <v>0</v>
      </c>
      <c r="BT194" s="50">
        <f t="shared" si="633"/>
        <v>0</v>
      </c>
      <c r="BU194" s="50">
        <f t="shared" si="634"/>
        <v>0</v>
      </c>
      <c r="BV194" s="50">
        <f t="shared" si="635"/>
        <v>0</v>
      </c>
      <c r="BW194" s="50">
        <f t="shared" si="683"/>
        <v>0</v>
      </c>
      <c r="BX194" s="50">
        <f t="shared" si="683"/>
        <v>0</v>
      </c>
      <c r="BY194" s="50">
        <f t="shared" si="683"/>
        <v>0</v>
      </c>
      <c r="BZ194" s="50">
        <f t="shared" si="683"/>
        <v>0</v>
      </c>
      <c r="CA194" s="50">
        <f t="shared" si="683"/>
        <v>0</v>
      </c>
      <c r="CB194" s="50">
        <f t="shared" si="683"/>
        <v>0</v>
      </c>
      <c r="CC194" s="50">
        <f t="shared" si="683"/>
        <v>0</v>
      </c>
      <c r="CD194" s="50">
        <f t="shared" si="683"/>
        <v>0</v>
      </c>
      <c r="CE194" s="50">
        <f t="shared" si="683"/>
        <v>0</v>
      </c>
      <c r="CF194" s="50">
        <f t="shared" si="683"/>
        <v>0</v>
      </c>
      <c r="CG194" s="50">
        <f t="shared" si="683"/>
        <v>0</v>
      </c>
      <c r="CH194" s="50">
        <f t="shared" si="683"/>
        <v>0</v>
      </c>
      <c r="CI194" s="50">
        <f t="array" ref="CI194">BR194</f>
        <v>0</v>
      </c>
      <c r="CJ194" s="50">
        <f t="array" ref="CJ194">CI194</f>
        <v>0</v>
      </c>
      <c r="CK194" s="50">
        <f t="array" ref="CK194">CJ194</f>
        <v>0</v>
      </c>
      <c r="CL194" s="50">
        <f t="array" ref="CL194">CK194</f>
        <v>0</v>
      </c>
      <c r="CM194" s="51">
        <f t="shared" si="637"/>
        <v>0</v>
      </c>
      <c r="CN194" s="51">
        <f t="shared" si="638"/>
        <v>0</v>
      </c>
      <c r="CO194" s="51">
        <f t="shared" si="639"/>
        <v>0</v>
      </c>
      <c r="CP194" s="51">
        <f t="shared" si="640"/>
        <v>0</v>
      </c>
      <c r="CQ194" s="51">
        <f t="shared" si="641"/>
        <v>0</v>
      </c>
      <c r="CR194" s="51">
        <f t="shared" si="684"/>
        <v>0</v>
      </c>
      <c r="CS194" s="51">
        <f t="shared" si="684"/>
        <v>0</v>
      </c>
      <c r="CT194" s="51">
        <f t="shared" si="684"/>
        <v>0</v>
      </c>
      <c r="CU194" s="51">
        <f t="shared" si="684"/>
        <v>0</v>
      </c>
      <c r="CV194" s="51">
        <f t="shared" si="684"/>
        <v>0</v>
      </c>
      <c r="CW194" s="51">
        <f t="shared" si="684"/>
        <v>0</v>
      </c>
      <c r="CX194" s="51">
        <f t="shared" si="684"/>
        <v>0</v>
      </c>
      <c r="CY194" s="51">
        <f t="shared" si="684"/>
        <v>0</v>
      </c>
      <c r="CZ194" s="51">
        <f t="shared" si="684"/>
        <v>0</v>
      </c>
      <c r="DA194" s="51">
        <f t="shared" si="684"/>
        <v>0</v>
      </c>
      <c r="DB194" s="51">
        <f t="shared" si="684"/>
        <v>0</v>
      </c>
      <c r="DC194" s="51">
        <f t="shared" si="684"/>
        <v>0</v>
      </c>
      <c r="DD194" s="46">
        <f t="shared" si="643"/>
        <v>0</v>
      </c>
      <c r="DE194" s="46">
        <f t="shared" si="644"/>
        <v>0</v>
      </c>
      <c r="DF194" s="41">
        <f t="array" ref="DF194">CM194</f>
        <v>0</v>
      </c>
      <c r="DG194" s="41">
        <f t="array" ref="DG194">DF194</f>
        <v>0</v>
      </c>
      <c r="DH194" s="41">
        <f t="array" ref="DH194">DG194</f>
        <v>0</v>
      </c>
      <c r="DI194" s="41">
        <f t="array" ref="DI194">DH194</f>
        <v>0</v>
      </c>
      <c r="DJ194" s="41"/>
      <c r="DK194" s="41"/>
      <c r="DL194" s="41"/>
      <c r="DM194" s="41"/>
      <c r="DN194" s="41"/>
      <c r="DO194" s="41"/>
      <c r="DP194" s="41"/>
    </row>
    <row r="195" spans="1:122" ht="15" hidden="1" customHeight="1" x14ac:dyDescent="0.25">
      <c r="A195" s="47" t="b">
        <f t="shared" ref="A195" si="687">TYPE_TRANSFER_FLUID="вода и пар"</f>
        <v>0</v>
      </c>
      <c r="D195" s="1" t="s">
        <v>164</v>
      </c>
      <c r="E195" s="1">
        <v>5</v>
      </c>
      <c r="G195" s="48" t="str">
        <f>G194&amp;".1"</f>
        <v>8.3.3.0.2.2.1</v>
      </c>
      <c r="H195" s="60" t="s">
        <v>163</v>
      </c>
      <c r="I195" s="60"/>
      <c r="J195" s="48" t="s">
        <v>155</v>
      </c>
      <c r="K195" s="50">
        <f t="shared" si="678"/>
        <v>0</v>
      </c>
      <c r="L195" s="50">
        <f t="shared" si="678"/>
        <v>0</v>
      </c>
      <c r="M195" s="50">
        <f t="shared" si="678"/>
        <v>0</v>
      </c>
      <c r="N195" s="50">
        <f t="shared" si="612"/>
        <v>0</v>
      </c>
      <c r="O195" s="50">
        <f t="shared" si="613"/>
        <v>0</v>
      </c>
      <c r="P195" s="50">
        <f t="shared" si="614"/>
        <v>0</v>
      </c>
      <c r="Q195" s="50">
        <f t="shared" si="615"/>
        <v>0</v>
      </c>
      <c r="R195" s="50">
        <f t="shared" si="616"/>
        <v>0</v>
      </c>
      <c r="S195" s="50">
        <f t="shared" si="679"/>
        <v>0</v>
      </c>
      <c r="T195" s="50">
        <f t="shared" si="679"/>
        <v>0</v>
      </c>
      <c r="U195" s="50">
        <f t="shared" si="679"/>
        <v>0</v>
      </c>
      <c r="V195" s="50">
        <f t="shared" si="679"/>
        <v>0</v>
      </c>
      <c r="W195" s="50">
        <f t="shared" si="679"/>
        <v>0</v>
      </c>
      <c r="X195" s="50">
        <f t="shared" si="679"/>
        <v>0</v>
      </c>
      <c r="Y195" s="50">
        <f t="shared" si="679"/>
        <v>0</v>
      </c>
      <c r="Z195" s="50">
        <f t="shared" si="679"/>
        <v>0</v>
      </c>
      <c r="AA195" s="50">
        <f t="shared" si="679"/>
        <v>0</v>
      </c>
      <c r="AB195" s="50">
        <f t="shared" si="679"/>
        <v>0</v>
      </c>
      <c r="AC195" s="50">
        <f t="shared" si="679"/>
        <v>0</v>
      </c>
      <c r="AD195" s="50">
        <f t="shared" si="679"/>
        <v>0</v>
      </c>
      <c r="AE195" s="51">
        <f t="shared" si="618"/>
        <v>0</v>
      </c>
      <c r="AF195" s="51">
        <f t="shared" si="619"/>
        <v>0</v>
      </c>
      <c r="AG195" s="51">
        <f t="shared" si="620"/>
        <v>0</v>
      </c>
      <c r="AH195" s="51">
        <f t="shared" si="621"/>
        <v>0</v>
      </c>
      <c r="AI195" s="51">
        <f t="shared" si="622"/>
        <v>0</v>
      </c>
      <c r="AJ195" s="51">
        <f t="shared" si="680"/>
        <v>0</v>
      </c>
      <c r="AK195" s="51">
        <f t="shared" si="680"/>
        <v>0</v>
      </c>
      <c r="AL195" s="51">
        <f t="shared" si="680"/>
        <v>0</v>
      </c>
      <c r="AM195" s="51">
        <f t="shared" si="680"/>
        <v>0</v>
      </c>
      <c r="AN195" s="51">
        <f t="shared" si="680"/>
        <v>0</v>
      </c>
      <c r="AO195" s="51">
        <f t="shared" si="680"/>
        <v>0</v>
      </c>
      <c r="AP195" s="51">
        <f t="shared" si="680"/>
        <v>0</v>
      </c>
      <c r="AQ195" s="51">
        <f t="shared" si="680"/>
        <v>0</v>
      </c>
      <c r="AR195" s="51">
        <f t="shared" si="680"/>
        <v>0</v>
      </c>
      <c r="AS195" s="51">
        <f t="shared" si="680"/>
        <v>0</v>
      </c>
      <c r="AT195" s="51">
        <f t="shared" si="680"/>
        <v>0</v>
      </c>
      <c r="AU195" s="51">
        <f t="shared" si="680"/>
        <v>0</v>
      </c>
      <c r="AV195" s="50">
        <f t="shared" si="624"/>
        <v>0</v>
      </c>
      <c r="AW195" s="50">
        <f t="shared" si="681"/>
        <v>0</v>
      </c>
      <c r="AX195" s="50">
        <f t="shared" si="681"/>
        <v>0</v>
      </c>
      <c r="AY195" s="50">
        <f t="shared" si="681"/>
        <v>0</v>
      </c>
      <c r="AZ195" s="50">
        <f t="shared" si="681"/>
        <v>0</v>
      </c>
      <c r="BA195" s="50">
        <f t="shared" si="625"/>
        <v>0</v>
      </c>
      <c r="BB195" s="50">
        <f t="shared" si="626"/>
        <v>0</v>
      </c>
      <c r="BC195" s="50">
        <f t="shared" si="627"/>
        <v>0</v>
      </c>
      <c r="BD195" s="50">
        <f t="shared" si="628"/>
        <v>0</v>
      </c>
      <c r="BE195" s="50">
        <f t="shared" si="629"/>
        <v>0</v>
      </c>
      <c r="BF195" s="50">
        <f t="shared" si="682"/>
        <v>0</v>
      </c>
      <c r="BG195" s="50">
        <f t="shared" si="682"/>
        <v>0</v>
      </c>
      <c r="BH195" s="50">
        <f t="shared" si="682"/>
        <v>0</v>
      </c>
      <c r="BI195" s="50">
        <f t="shared" si="682"/>
        <v>0</v>
      </c>
      <c r="BJ195" s="50">
        <f t="shared" si="682"/>
        <v>0</v>
      </c>
      <c r="BK195" s="50">
        <f t="shared" si="682"/>
        <v>0</v>
      </c>
      <c r="BL195" s="50">
        <f t="shared" si="682"/>
        <v>0</v>
      </c>
      <c r="BM195" s="50">
        <f t="shared" si="682"/>
        <v>0</v>
      </c>
      <c r="BN195" s="50">
        <f t="shared" si="682"/>
        <v>0</v>
      </c>
      <c r="BO195" s="50">
        <f t="shared" si="682"/>
        <v>0</v>
      </c>
      <c r="BP195" s="50">
        <f t="shared" si="682"/>
        <v>0</v>
      </c>
      <c r="BQ195" s="50">
        <f t="shared" si="682"/>
        <v>0</v>
      </c>
      <c r="BR195" s="50">
        <f t="shared" si="631"/>
        <v>0</v>
      </c>
      <c r="BS195" s="50">
        <f t="shared" si="632"/>
        <v>0</v>
      </c>
      <c r="BT195" s="50">
        <f t="shared" si="633"/>
        <v>0</v>
      </c>
      <c r="BU195" s="50">
        <f t="shared" si="634"/>
        <v>0</v>
      </c>
      <c r="BV195" s="50">
        <f t="shared" si="635"/>
        <v>0</v>
      </c>
      <c r="BW195" s="50">
        <f t="shared" si="683"/>
        <v>0</v>
      </c>
      <c r="BX195" s="50">
        <f t="shared" si="683"/>
        <v>0</v>
      </c>
      <c r="BY195" s="50">
        <f t="shared" si="683"/>
        <v>0</v>
      </c>
      <c r="BZ195" s="50">
        <f t="shared" si="683"/>
        <v>0</v>
      </c>
      <c r="CA195" s="50">
        <f t="shared" si="683"/>
        <v>0</v>
      </c>
      <c r="CB195" s="50">
        <f t="shared" si="683"/>
        <v>0</v>
      </c>
      <c r="CC195" s="50">
        <f t="shared" si="683"/>
        <v>0</v>
      </c>
      <c r="CD195" s="50">
        <f t="shared" si="683"/>
        <v>0</v>
      </c>
      <c r="CE195" s="50">
        <f t="shared" si="683"/>
        <v>0</v>
      </c>
      <c r="CF195" s="50">
        <f t="shared" si="683"/>
        <v>0</v>
      </c>
      <c r="CG195" s="50">
        <f t="shared" si="683"/>
        <v>0</v>
      </c>
      <c r="CH195" s="50">
        <f t="shared" si="683"/>
        <v>0</v>
      </c>
      <c r="CI195" s="50">
        <f t="array" ref="CI195">BR195</f>
        <v>0</v>
      </c>
      <c r="CJ195" s="50">
        <f t="array" ref="CJ195">CI195</f>
        <v>0</v>
      </c>
      <c r="CK195" s="50">
        <f t="array" ref="CK195">CJ195</f>
        <v>0</v>
      </c>
      <c r="CL195" s="50">
        <f t="array" ref="CL195">CK195</f>
        <v>0</v>
      </c>
      <c r="CM195" s="51">
        <f t="shared" si="637"/>
        <v>0</v>
      </c>
      <c r="CN195" s="51">
        <f t="shared" si="638"/>
        <v>0</v>
      </c>
      <c r="CO195" s="51">
        <f t="shared" si="639"/>
        <v>0</v>
      </c>
      <c r="CP195" s="51">
        <f t="shared" si="640"/>
        <v>0</v>
      </c>
      <c r="CQ195" s="51">
        <f t="shared" si="641"/>
        <v>0</v>
      </c>
      <c r="CR195" s="51">
        <f t="shared" si="684"/>
        <v>0</v>
      </c>
      <c r="CS195" s="51">
        <f t="shared" si="684"/>
        <v>0</v>
      </c>
      <c r="CT195" s="51">
        <f t="shared" si="684"/>
        <v>0</v>
      </c>
      <c r="CU195" s="51">
        <f t="shared" si="684"/>
        <v>0</v>
      </c>
      <c r="CV195" s="51">
        <f t="shared" si="684"/>
        <v>0</v>
      </c>
      <c r="CW195" s="51">
        <f t="shared" si="684"/>
        <v>0</v>
      </c>
      <c r="CX195" s="51">
        <f t="shared" si="684"/>
        <v>0</v>
      </c>
      <c r="CY195" s="51">
        <f t="shared" si="684"/>
        <v>0</v>
      </c>
      <c r="CZ195" s="51">
        <f t="shared" si="684"/>
        <v>0</v>
      </c>
      <c r="DA195" s="51">
        <f t="shared" si="684"/>
        <v>0</v>
      </c>
      <c r="DB195" s="51">
        <f t="shared" si="684"/>
        <v>0</v>
      </c>
      <c r="DC195" s="51">
        <f t="shared" si="684"/>
        <v>0</v>
      </c>
      <c r="DD195" s="46">
        <f t="shared" si="643"/>
        <v>0</v>
      </c>
      <c r="DE195" s="46">
        <f t="shared" si="644"/>
        <v>0</v>
      </c>
      <c r="DF195" s="41">
        <f t="array" ref="DF195">CM195</f>
        <v>0</v>
      </c>
      <c r="DG195" s="41">
        <f t="array" ref="DG195">DF195</f>
        <v>0</v>
      </c>
      <c r="DH195" s="41">
        <f t="array" ref="DH195">DG195</f>
        <v>0</v>
      </c>
      <c r="DI195" s="41">
        <f t="array" ref="DI195">DH195</f>
        <v>0</v>
      </c>
      <c r="DJ195" s="41"/>
      <c r="DK195" s="41"/>
      <c r="DL195" s="41"/>
      <c r="DM195" s="41"/>
      <c r="DN195" s="41"/>
      <c r="DO195" s="41"/>
      <c r="DP195" s="41"/>
    </row>
    <row r="196" spans="1:122" ht="15" hidden="1" customHeight="1" x14ac:dyDescent="0.25">
      <c r="A196" s="47" t="b">
        <f t="shared" ref="A196" si="688">TYPE_TRANSFER_FLUID="вода и пар"</f>
        <v>0</v>
      </c>
      <c r="D196" s="1" t="s">
        <v>166</v>
      </c>
      <c r="E196" s="1">
        <v>6</v>
      </c>
      <c r="G196" s="48" t="str">
        <f>G194&amp;".2"</f>
        <v>8.3.3.0.2.2.2</v>
      </c>
      <c r="H196" s="60" t="s">
        <v>165</v>
      </c>
      <c r="I196" s="60"/>
      <c r="J196" s="48" t="s">
        <v>155</v>
      </c>
      <c r="K196" s="50">
        <f t="shared" si="678"/>
        <v>0</v>
      </c>
      <c r="L196" s="50">
        <f t="shared" si="678"/>
        <v>0</v>
      </c>
      <c r="M196" s="50">
        <f t="shared" si="678"/>
        <v>0</v>
      </c>
      <c r="N196" s="50">
        <f t="shared" si="612"/>
        <v>0</v>
      </c>
      <c r="O196" s="50">
        <f t="shared" si="613"/>
        <v>0</v>
      </c>
      <c r="P196" s="50">
        <f t="shared" si="614"/>
        <v>0</v>
      </c>
      <c r="Q196" s="50">
        <f t="shared" si="615"/>
        <v>0</v>
      </c>
      <c r="R196" s="50">
        <f t="shared" si="616"/>
        <v>0</v>
      </c>
      <c r="S196" s="50">
        <f t="shared" si="679"/>
        <v>0</v>
      </c>
      <c r="T196" s="50">
        <f t="shared" si="679"/>
        <v>0</v>
      </c>
      <c r="U196" s="50">
        <f t="shared" si="679"/>
        <v>0</v>
      </c>
      <c r="V196" s="50">
        <f t="shared" si="679"/>
        <v>0</v>
      </c>
      <c r="W196" s="50">
        <f t="shared" si="679"/>
        <v>0</v>
      </c>
      <c r="X196" s="50">
        <f t="shared" si="679"/>
        <v>0</v>
      </c>
      <c r="Y196" s="50">
        <f t="shared" si="679"/>
        <v>0</v>
      </c>
      <c r="Z196" s="50">
        <f t="shared" si="679"/>
        <v>0</v>
      </c>
      <c r="AA196" s="50">
        <f t="shared" si="679"/>
        <v>0</v>
      </c>
      <c r="AB196" s="50">
        <f t="shared" si="679"/>
        <v>0</v>
      </c>
      <c r="AC196" s="50">
        <f t="shared" si="679"/>
        <v>0</v>
      </c>
      <c r="AD196" s="50">
        <f t="shared" si="679"/>
        <v>0</v>
      </c>
      <c r="AE196" s="51">
        <f t="shared" si="618"/>
        <v>0</v>
      </c>
      <c r="AF196" s="51">
        <f t="shared" si="619"/>
        <v>0</v>
      </c>
      <c r="AG196" s="51">
        <f t="shared" si="620"/>
        <v>0</v>
      </c>
      <c r="AH196" s="51">
        <f t="shared" si="621"/>
        <v>0</v>
      </c>
      <c r="AI196" s="51">
        <f t="shared" si="622"/>
        <v>0</v>
      </c>
      <c r="AJ196" s="51">
        <f t="shared" si="680"/>
        <v>0</v>
      </c>
      <c r="AK196" s="51">
        <f t="shared" si="680"/>
        <v>0</v>
      </c>
      <c r="AL196" s="51">
        <f t="shared" si="680"/>
        <v>0</v>
      </c>
      <c r="AM196" s="51">
        <f t="shared" si="680"/>
        <v>0</v>
      </c>
      <c r="AN196" s="51">
        <f t="shared" si="680"/>
        <v>0</v>
      </c>
      <c r="AO196" s="51">
        <f t="shared" si="680"/>
        <v>0</v>
      </c>
      <c r="AP196" s="51">
        <f t="shared" si="680"/>
        <v>0</v>
      </c>
      <c r="AQ196" s="51">
        <f t="shared" si="680"/>
        <v>0</v>
      </c>
      <c r="AR196" s="51">
        <f t="shared" si="680"/>
        <v>0</v>
      </c>
      <c r="AS196" s="51">
        <f t="shared" si="680"/>
        <v>0</v>
      </c>
      <c r="AT196" s="51">
        <f t="shared" si="680"/>
        <v>0</v>
      </c>
      <c r="AU196" s="51">
        <f t="shared" si="680"/>
        <v>0</v>
      </c>
      <c r="AV196" s="50">
        <f t="shared" si="624"/>
        <v>0</v>
      </c>
      <c r="AW196" s="50">
        <f t="shared" si="681"/>
        <v>0</v>
      </c>
      <c r="AX196" s="50">
        <f t="shared" si="681"/>
        <v>0</v>
      </c>
      <c r="AY196" s="50">
        <f t="shared" si="681"/>
        <v>0</v>
      </c>
      <c r="AZ196" s="50">
        <f t="shared" si="681"/>
        <v>0</v>
      </c>
      <c r="BA196" s="50">
        <f t="shared" si="625"/>
        <v>0</v>
      </c>
      <c r="BB196" s="50">
        <f t="shared" si="626"/>
        <v>0</v>
      </c>
      <c r="BC196" s="50">
        <f t="shared" si="627"/>
        <v>0</v>
      </c>
      <c r="BD196" s="50">
        <f t="shared" si="628"/>
        <v>0</v>
      </c>
      <c r="BE196" s="50">
        <f t="shared" si="629"/>
        <v>0</v>
      </c>
      <c r="BF196" s="50">
        <f t="shared" si="682"/>
        <v>0</v>
      </c>
      <c r="BG196" s="50">
        <f t="shared" si="682"/>
        <v>0</v>
      </c>
      <c r="BH196" s="50">
        <f t="shared" si="682"/>
        <v>0</v>
      </c>
      <c r="BI196" s="50">
        <f t="shared" si="682"/>
        <v>0</v>
      </c>
      <c r="BJ196" s="50">
        <f t="shared" si="682"/>
        <v>0</v>
      </c>
      <c r="BK196" s="50">
        <f t="shared" si="682"/>
        <v>0</v>
      </c>
      <c r="BL196" s="50">
        <f t="shared" si="682"/>
        <v>0</v>
      </c>
      <c r="BM196" s="50">
        <f t="shared" si="682"/>
        <v>0</v>
      </c>
      <c r="BN196" s="50">
        <f t="shared" si="682"/>
        <v>0</v>
      </c>
      <c r="BO196" s="50">
        <f t="shared" si="682"/>
        <v>0</v>
      </c>
      <c r="BP196" s="50">
        <f t="shared" si="682"/>
        <v>0</v>
      </c>
      <c r="BQ196" s="50">
        <f t="shared" si="682"/>
        <v>0</v>
      </c>
      <c r="BR196" s="50">
        <f t="shared" si="631"/>
        <v>0</v>
      </c>
      <c r="BS196" s="50">
        <f t="shared" si="632"/>
        <v>0</v>
      </c>
      <c r="BT196" s="50">
        <f t="shared" si="633"/>
        <v>0</v>
      </c>
      <c r="BU196" s="50">
        <f t="shared" si="634"/>
        <v>0</v>
      </c>
      <c r="BV196" s="50">
        <f t="shared" si="635"/>
        <v>0</v>
      </c>
      <c r="BW196" s="50">
        <f t="shared" si="683"/>
        <v>0</v>
      </c>
      <c r="BX196" s="50">
        <f t="shared" si="683"/>
        <v>0</v>
      </c>
      <c r="BY196" s="50">
        <f t="shared" si="683"/>
        <v>0</v>
      </c>
      <c r="BZ196" s="50">
        <f t="shared" si="683"/>
        <v>0</v>
      </c>
      <c r="CA196" s="50">
        <f t="shared" si="683"/>
        <v>0</v>
      </c>
      <c r="CB196" s="50">
        <f t="shared" si="683"/>
        <v>0</v>
      </c>
      <c r="CC196" s="50">
        <f t="shared" si="683"/>
        <v>0</v>
      </c>
      <c r="CD196" s="50">
        <f t="shared" si="683"/>
        <v>0</v>
      </c>
      <c r="CE196" s="50">
        <f t="shared" si="683"/>
        <v>0</v>
      </c>
      <c r="CF196" s="50">
        <f t="shared" si="683"/>
        <v>0</v>
      </c>
      <c r="CG196" s="50">
        <f t="shared" si="683"/>
        <v>0</v>
      </c>
      <c r="CH196" s="50">
        <f t="shared" si="683"/>
        <v>0</v>
      </c>
      <c r="CI196" s="50">
        <f t="array" ref="CI196">BR196</f>
        <v>0</v>
      </c>
      <c r="CJ196" s="50">
        <f t="array" ref="CJ196">CI196</f>
        <v>0</v>
      </c>
      <c r="CK196" s="50">
        <f t="array" ref="CK196">CJ196</f>
        <v>0</v>
      </c>
      <c r="CL196" s="50">
        <f t="array" ref="CL196">CK196</f>
        <v>0</v>
      </c>
      <c r="CM196" s="51">
        <f t="shared" si="637"/>
        <v>0</v>
      </c>
      <c r="CN196" s="51">
        <f t="shared" si="638"/>
        <v>0</v>
      </c>
      <c r="CO196" s="51">
        <f t="shared" si="639"/>
        <v>0</v>
      </c>
      <c r="CP196" s="51">
        <f t="shared" si="640"/>
        <v>0</v>
      </c>
      <c r="CQ196" s="51">
        <f t="shared" si="641"/>
        <v>0</v>
      </c>
      <c r="CR196" s="51">
        <f t="shared" si="684"/>
        <v>0</v>
      </c>
      <c r="CS196" s="51">
        <f t="shared" si="684"/>
        <v>0</v>
      </c>
      <c r="CT196" s="51">
        <f t="shared" si="684"/>
        <v>0</v>
      </c>
      <c r="CU196" s="51">
        <f t="shared" si="684"/>
        <v>0</v>
      </c>
      <c r="CV196" s="51">
        <f t="shared" si="684"/>
        <v>0</v>
      </c>
      <c r="CW196" s="51">
        <f t="shared" si="684"/>
        <v>0</v>
      </c>
      <c r="CX196" s="51">
        <f t="shared" si="684"/>
        <v>0</v>
      </c>
      <c r="CY196" s="51">
        <f t="shared" si="684"/>
        <v>0</v>
      </c>
      <c r="CZ196" s="51">
        <f t="shared" si="684"/>
        <v>0</v>
      </c>
      <c r="DA196" s="51">
        <f t="shared" si="684"/>
        <v>0</v>
      </c>
      <c r="DB196" s="51">
        <f t="shared" si="684"/>
        <v>0</v>
      </c>
      <c r="DC196" s="51">
        <f t="shared" si="684"/>
        <v>0</v>
      </c>
      <c r="DD196" s="46">
        <f t="shared" si="643"/>
        <v>0</v>
      </c>
      <c r="DE196" s="46">
        <f t="shared" si="644"/>
        <v>0</v>
      </c>
      <c r="DF196" s="41">
        <f t="array" ref="DF196">CM196</f>
        <v>0</v>
      </c>
      <c r="DG196" s="41">
        <f t="array" ref="DG196">DF196</f>
        <v>0</v>
      </c>
      <c r="DH196" s="41">
        <f t="array" ref="DH196">DG196</f>
        <v>0</v>
      </c>
      <c r="DI196" s="41">
        <f t="array" ref="DI196">DH196</f>
        <v>0</v>
      </c>
      <c r="DJ196" s="41"/>
      <c r="DK196" s="41"/>
      <c r="DL196" s="41"/>
      <c r="DM196" s="41"/>
      <c r="DN196" s="41"/>
      <c r="DO196" s="41"/>
      <c r="DP196" s="41"/>
    </row>
    <row r="197" spans="1:122" ht="15" hidden="1" customHeight="1" x14ac:dyDescent="0.25">
      <c r="A197" s="47" t="b">
        <f t="shared" ref="A197" si="689">TYPE_TRANSFER_FLUID="вода и пар"</f>
        <v>0</v>
      </c>
      <c r="D197" s="1" t="s">
        <v>168</v>
      </c>
      <c r="E197" s="1">
        <v>7</v>
      </c>
      <c r="G197" s="48" t="str">
        <f>G194&amp;".3"</f>
        <v>8.3.3.0.2.2.3</v>
      </c>
      <c r="H197" s="60" t="s">
        <v>167</v>
      </c>
      <c r="I197" s="60"/>
      <c r="J197" s="48" t="s">
        <v>155</v>
      </c>
      <c r="K197" s="50">
        <f t="shared" si="678"/>
        <v>0</v>
      </c>
      <c r="L197" s="50">
        <f t="shared" si="678"/>
        <v>0</v>
      </c>
      <c r="M197" s="50">
        <f t="shared" si="678"/>
        <v>0</v>
      </c>
      <c r="N197" s="50">
        <f t="shared" si="612"/>
        <v>0</v>
      </c>
      <c r="O197" s="50">
        <f t="shared" si="613"/>
        <v>0</v>
      </c>
      <c r="P197" s="50">
        <f t="shared" si="614"/>
        <v>0</v>
      </c>
      <c r="Q197" s="50">
        <f t="shared" si="615"/>
        <v>0</v>
      </c>
      <c r="R197" s="50">
        <f t="shared" si="616"/>
        <v>0</v>
      </c>
      <c r="S197" s="50">
        <f t="shared" si="679"/>
        <v>0</v>
      </c>
      <c r="T197" s="50">
        <f t="shared" si="679"/>
        <v>0</v>
      </c>
      <c r="U197" s="50">
        <f t="shared" si="679"/>
        <v>0</v>
      </c>
      <c r="V197" s="50">
        <f t="shared" si="679"/>
        <v>0</v>
      </c>
      <c r="W197" s="50">
        <f t="shared" si="679"/>
        <v>0</v>
      </c>
      <c r="X197" s="50">
        <f t="shared" si="679"/>
        <v>0</v>
      </c>
      <c r="Y197" s="50">
        <f t="shared" si="679"/>
        <v>0</v>
      </c>
      <c r="Z197" s="50">
        <f t="shared" si="679"/>
        <v>0</v>
      </c>
      <c r="AA197" s="50">
        <f t="shared" si="679"/>
        <v>0</v>
      </c>
      <c r="AB197" s="50">
        <f t="shared" si="679"/>
        <v>0</v>
      </c>
      <c r="AC197" s="50">
        <f t="shared" si="679"/>
        <v>0</v>
      </c>
      <c r="AD197" s="50">
        <f t="shared" si="679"/>
        <v>0</v>
      </c>
      <c r="AE197" s="51">
        <f t="shared" si="618"/>
        <v>0</v>
      </c>
      <c r="AF197" s="51">
        <f t="shared" si="619"/>
        <v>0</v>
      </c>
      <c r="AG197" s="51">
        <f t="shared" si="620"/>
        <v>0</v>
      </c>
      <c r="AH197" s="51">
        <f t="shared" si="621"/>
        <v>0</v>
      </c>
      <c r="AI197" s="51">
        <f t="shared" si="622"/>
        <v>0</v>
      </c>
      <c r="AJ197" s="51">
        <f t="shared" si="680"/>
        <v>0</v>
      </c>
      <c r="AK197" s="51">
        <f t="shared" si="680"/>
        <v>0</v>
      </c>
      <c r="AL197" s="51">
        <f t="shared" si="680"/>
        <v>0</v>
      </c>
      <c r="AM197" s="51">
        <f t="shared" si="680"/>
        <v>0</v>
      </c>
      <c r="AN197" s="51">
        <f t="shared" si="680"/>
        <v>0</v>
      </c>
      <c r="AO197" s="51">
        <f t="shared" si="680"/>
        <v>0</v>
      </c>
      <c r="AP197" s="51">
        <f t="shared" si="680"/>
        <v>0</v>
      </c>
      <c r="AQ197" s="51">
        <f t="shared" si="680"/>
        <v>0</v>
      </c>
      <c r="AR197" s="51">
        <f t="shared" si="680"/>
        <v>0</v>
      </c>
      <c r="AS197" s="51">
        <f t="shared" si="680"/>
        <v>0</v>
      </c>
      <c r="AT197" s="51">
        <f t="shared" si="680"/>
        <v>0</v>
      </c>
      <c r="AU197" s="51">
        <f t="shared" si="680"/>
        <v>0</v>
      </c>
      <c r="AV197" s="50">
        <f t="shared" si="624"/>
        <v>0</v>
      </c>
      <c r="AW197" s="50">
        <f t="shared" si="681"/>
        <v>0</v>
      </c>
      <c r="AX197" s="50">
        <f t="shared" si="681"/>
        <v>0</v>
      </c>
      <c r="AY197" s="50">
        <f t="shared" si="681"/>
        <v>0</v>
      </c>
      <c r="AZ197" s="50">
        <f t="shared" si="681"/>
        <v>0</v>
      </c>
      <c r="BA197" s="50">
        <f t="shared" si="625"/>
        <v>0</v>
      </c>
      <c r="BB197" s="50">
        <f t="shared" si="626"/>
        <v>0</v>
      </c>
      <c r="BC197" s="50">
        <f t="shared" si="627"/>
        <v>0</v>
      </c>
      <c r="BD197" s="50">
        <f t="shared" si="628"/>
        <v>0</v>
      </c>
      <c r="BE197" s="50">
        <f t="shared" si="629"/>
        <v>0</v>
      </c>
      <c r="BF197" s="50">
        <f t="shared" si="682"/>
        <v>0</v>
      </c>
      <c r="BG197" s="50">
        <f t="shared" si="682"/>
        <v>0</v>
      </c>
      <c r="BH197" s="50">
        <f t="shared" si="682"/>
        <v>0</v>
      </c>
      <c r="BI197" s="50">
        <f t="shared" si="682"/>
        <v>0</v>
      </c>
      <c r="BJ197" s="50">
        <f t="shared" si="682"/>
        <v>0</v>
      </c>
      <c r="BK197" s="50">
        <f t="shared" si="682"/>
        <v>0</v>
      </c>
      <c r="BL197" s="50">
        <f t="shared" si="682"/>
        <v>0</v>
      </c>
      <c r="BM197" s="50">
        <f t="shared" si="682"/>
        <v>0</v>
      </c>
      <c r="BN197" s="50">
        <f t="shared" si="682"/>
        <v>0</v>
      </c>
      <c r="BO197" s="50">
        <f t="shared" si="682"/>
        <v>0</v>
      </c>
      <c r="BP197" s="50">
        <f t="shared" si="682"/>
        <v>0</v>
      </c>
      <c r="BQ197" s="50">
        <f t="shared" si="682"/>
        <v>0</v>
      </c>
      <c r="BR197" s="50">
        <f t="shared" si="631"/>
        <v>0</v>
      </c>
      <c r="BS197" s="50">
        <f t="shared" si="632"/>
        <v>0</v>
      </c>
      <c r="BT197" s="50">
        <f t="shared" si="633"/>
        <v>0</v>
      </c>
      <c r="BU197" s="50">
        <f t="shared" si="634"/>
        <v>0</v>
      </c>
      <c r="BV197" s="50">
        <f t="shared" si="635"/>
        <v>0</v>
      </c>
      <c r="BW197" s="50">
        <f t="shared" si="683"/>
        <v>0</v>
      </c>
      <c r="BX197" s="50">
        <f t="shared" si="683"/>
        <v>0</v>
      </c>
      <c r="BY197" s="50">
        <f t="shared" si="683"/>
        <v>0</v>
      </c>
      <c r="BZ197" s="50">
        <f t="shared" si="683"/>
        <v>0</v>
      </c>
      <c r="CA197" s="50">
        <f t="shared" si="683"/>
        <v>0</v>
      </c>
      <c r="CB197" s="50">
        <f t="shared" si="683"/>
        <v>0</v>
      </c>
      <c r="CC197" s="50">
        <f t="shared" si="683"/>
        <v>0</v>
      </c>
      <c r="CD197" s="50">
        <f t="shared" si="683"/>
        <v>0</v>
      </c>
      <c r="CE197" s="50">
        <f t="shared" si="683"/>
        <v>0</v>
      </c>
      <c r="CF197" s="50">
        <f t="shared" si="683"/>
        <v>0</v>
      </c>
      <c r="CG197" s="50">
        <f t="shared" si="683"/>
        <v>0</v>
      </c>
      <c r="CH197" s="50">
        <f t="shared" si="683"/>
        <v>0</v>
      </c>
      <c r="CI197" s="50">
        <f t="array" ref="CI197">BR197</f>
        <v>0</v>
      </c>
      <c r="CJ197" s="50">
        <f t="array" ref="CJ197">CI197</f>
        <v>0</v>
      </c>
      <c r="CK197" s="50">
        <f t="array" ref="CK197">CJ197</f>
        <v>0</v>
      </c>
      <c r="CL197" s="50">
        <f t="array" ref="CL197">CK197</f>
        <v>0</v>
      </c>
      <c r="CM197" s="51">
        <f t="shared" si="637"/>
        <v>0</v>
      </c>
      <c r="CN197" s="51">
        <f t="shared" si="638"/>
        <v>0</v>
      </c>
      <c r="CO197" s="51">
        <f t="shared" si="639"/>
        <v>0</v>
      </c>
      <c r="CP197" s="51">
        <f t="shared" si="640"/>
        <v>0</v>
      </c>
      <c r="CQ197" s="51">
        <f t="shared" si="641"/>
        <v>0</v>
      </c>
      <c r="CR197" s="51">
        <f t="shared" si="684"/>
        <v>0</v>
      </c>
      <c r="CS197" s="51">
        <f t="shared" si="684"/>
        <v>0</v>
      </c>
      <c r="CT197" s="51">
        <f t="shared" si="684"/>
        <v>0</v>
      </c>
      <c r="CU197" s="51">
        <f t="shared" si="684"/>
        <v>0</v>
      </c>
      <c r="CV197" s="51">
        <f t="shared" si="684"/>
        <v>0</v>
      </c>
      <c r="CW197" s="51">
        <f t="shared" si="684"/>
        <v>0</v>
      </c>
      <c r="CX197" s="51">
        <f t="shared" si="684"/>
        <v>0</v>
      </c>
      <c r="CY197" s="51">
        <f t="shared" si="684"/>
        <v>0</v>
      </c>
      <c r="CZ197" s="51">
        <f t="shared" si="684"/>
        <v>0</v>
      </c>
      <c r="DA197" s="51">
        <f t="shared" si="684"/>
        <v>0</v>
      </c>
      <c r="DB197" s="51">
        <f t="shared" si="684"/>
        <v>0</v>
      </c>
      <c r="DC197" s="51">
        <f t="shared" si="684"/>
        <v>0</v>
      </c>
      <c r="DD197" s="46">
        <f t="shared" si="643"/>
        <v>0</v>
      </c>
      <c r="DE197" s="46">
        <f t="shared" si="644"/>
        <v>0</v>
      </c>
      <c r="DF197" s="41">
        <f t="array" ref="DF197">CM197</f>
        <v>0</v>
      </c>
      <c r="DG197" s="41">
        <f t="array" ref="DG197">DF197</f>
        <v>0</v>
      </c>
      <c r="DH197" s="41">
        <f t="array" ref="DH197">DG197</f>
        <v>0</v>
      </c>
      <c r="DI197" s="41">
        <f t="array" ref="DI197">DH197</f>
        <v>0</v>
      </c>
      <c r="DJ197" s="41"/>
      <c r="DK197" s="41"/>
      <c r="DL197" s="41"/>
      <c r="DM197" s="41"/>
      <c r="DN197" s="41"/>
      <c r="DO197" s="41"/>
      <c r="DP197" s="41"/>
    </row>
    <row r="198" spans="1:122" ht="19.5" hidden="1" customHeight="1" x14ac:dyDescent="0.25">
      <c r="A198" s="47" t="b">
        <f t="shared" ref="A198" si="690">TYPE_TRANSFER_FLUID="вода и пар"</f>
        <v>0</v>
      </c>
      <c r="D198" s="1" t="s">
        <v>173</v>
      </c>
      <c r="E198" s="1">
        <v>8</v>
      </c>
      <c r="G198" s="48" t="str">
        <f>G194&amp;".4"</f>
        <v>8.3.3.0.2.2.4</v>
      </c>
      <c r="H198" s="60" t="s">
        <v>169</v>
      </c>
      <c r="I198" s="60"/>
      <c r="J198" s="48" t="s">
        <v>155</v>
      </c>
      <c r="K198" s="50">
        <f t="shared" si="678"/>
        <v>0</v>
      </c>
      <c r="L198" s="50">
        <f t="shared" si="678"/>
        <v>0</v>
      </c>
      <c r="M198" s="50">
        <f t="shared" si="678"/>
        <v>0</v>
      </c>
      <c r="N198" s="50">
        <f t="shared" si="612"/>
        <v>0</v>
      </c>
      <c r="O198" s="50">
        <f t="shared" si="613"/>
        <v>0</v>
      </c>
      <c r="P198" s="50">
        <f t="shared" si="614"/>
        <v>0</v>
      </c>
      <c r="Q198" s="50">
        <f t="shared" si="615"/>
        <v>0</v>
      </c>
      <c r="R198" s="50">
        <f t="shared" si="616"/>
        <v>0</v>
      </c>
      <c r="S198" s="50">
        <f t="shared" si="679"/>
        <v>0</v>
      </c>
      <c r="T198" s="50">
        <f t="shared" si="679"/>
        <v>0</v>
      </c>
      <c r="U198" s="50">
        <f t="shared" si="679"/>
        <v>0</v>
      </c>
      <c r="V198" s="50">
        <f t="shared" si="679"/>
        <v>0</v>
      </c>
      <c r="W198" s="50">
        <f t="shared" si="679"/>
        <v>0</v>
      </c>
      <c r="X198" s="50">
        <f t="shared" si="679"/>
        <v>0</v>
      </c>
      <c r="Y198" s="50">
        <f t="shared" si="679"/>
        <v>0</v>
      </c>
      <c r="Z198" s="50">
        <f t="shared" si="679"/>
        <v>0</v>
      </c>
      <c r="AA198" s="50">
        <f t="shared" si="679"/>
        <v>0</v>
      </c>
      <c r="AB198" s="50">
        <f t="shared" si="679"/>
        <v>0</v>
      </c>
      <c r="AC198" s="50">
        <f t="shared" si="679"/>
        <v>0</v>
      </c>
      <c r="AD198" s="50">
        <f t="shared" si="679"/>
        <v>0</v>
      </c>
      <c r="AE198" s="51">
        <f t="shared" si="618"/>
        <v>0</v>
      </c>
      <c r="AF198" s="51">
        <f t="shared" si="619"/>
        <v>0</v>
      </c>
      <c r="AG198" s="51">
        <f t="shared" si="620"/>
        <v>0</v>
      </c>
      <c r="AH198" s="51">
        <f t="shared" si="621"/>
        <v>0</v>
      </c>
      <c r="AI198" s="51">
        <f t="shared" si="622"/>
        <v>0</v>
      </c>
      <c r="AJ198" s="51">
        <f t="shared" si="680"/>
        <v>0</v>
      </c>
      <c r="AK198" s="51">
        <f t="shared" si="680"/>
        <v>0</v>
      </c>
      <c r="AL198" s="51">
        <f t="shared" si="680"/>
        <v>0</v>
      </c>
      <c r="AM198" s="51">
        <f t="shared" si="680"/>
        <v>0</v>
      </c>
      <c r="AN198" s="51">
        <f t="shared" si="680"/>
        <v>0</v>
      </c>
      <c r="AO198" s="51">
        <f t="shared" si="680"/>
        <v>0</v>
      </c>
      <c r="AP198" s="51">
        <f t="shared" si="680"/>
        <v>0</v>
      </c>
      <c r="AQ198" s="51">
        <f t="shared" si="680"/>
        <v>0</v>
      </c>
      <c r="AR198" s="51">
        <f t="shared" si="680"/>
        <v>0</v>
      </c>
      <c r="AS198" s="51">
        <f t="shared" si="680"/>
        <v>0</v>
      </c>
      <c r="AT198" s="51">
        <f t="shared" si="680"/>
        <v>0</v>
      </c>
      <c r="AU198" s="51">
        <f t="shared" si="680"/>
        <v>0</v>
      </c>
      <c r="AV198" s="50">
        <f t="shared" si="624"/>
        <v>0</v>
      </c>
      <c r="AW198" s="50">
        <f t="shared" si="681"/>
        <v>0</v>
      </c>
      <c r="AX198" s="50">
        <f t="shared" si="681"/>
        <v>0</v>
      </c>
      <c r="AY198" s="50">
        <f t="shared" si="681"/>
        <v>0</v>
      </c>
      <c r="AZ198" s="50">
        <f t="shared" si="681"/>
        <v>0</v>
      </c>
      <c r="BA198" s="50">
        <f t="shared" si="625"/>
        <v>0</v>
      </c>
      <c r="BB198" s="50">
        <f t="shared" si="626"/>
        <v>0</v>
      </c>
      <c r="BC198" s="50">
        <f t="shared" si="627"/>
        <v>0</v>
      </c>
      <c r="BD198" s="50">
        <f t="shared" si="628"/>
        <v>0</v>
      </c>
      <c r="BE198" s="50">
        <f t="shared" si="629"/>
        <v>0</v>
      </c>
      <c r="BF198" s="50">
        <f t="shared" si="682"/>
        <v>0</v>
      </c>
      <c r="BG198" s="50">
        <f t="shared" si="682"/>
        <v>0</v>
      </c>
      <c r="BH198" s="50">
        <f t="shared" si="682"/>
        <v>0</v>
      </c>
      <c r="BI198" s="50">
        <f t="shared" si="682"/>
        <v>0</v>
      </c>
      <c r="BJ198" s="50">
        <f t="shared" si="682"/>
        <v>0</v>
      </c>
      <c r="BK198" s="50">
        <f t="shared" si="682"/>
        <v>0</v>
      </c>
      <c r="BL198" s="50">
        <f t="shared" si="682"/>
        <v>0</v>
      </c>
      <c r="BM198" s="50">
        <f t="shared" si="682"/>
        <v>0</v>
      </c>
      <c r="BN198" s="50">
        <f t="shared" si="682"/>
        <v>0</v>
      </c>
      <c r="BO198" s="50">
        <f t="shared" si="682"/>
        <v>0</v>
      </c>
      <c r="BP198" s="50">
        <f t="shared" si="682"/>
        <v>0</v>
      </c>
      <c r="BQ198" s="50">
        <f t="shared" si="682"/>
        <v>0</v>
      </c>
      <c r="BR198" s="50">
        <f t="shared" si="631"/>
        <v>0</v>
      </c>
      <c r="BS198" s="50">
        <f t="shared" si="632"/>
        <v>0</v>
      </c>
      <c r="BT198" s="50">
        <f t="shared" si="633"/>
        <v>0</v>
      </c>
      <c r="BU198" s="50">
        <f t="shared" si="634"/>
        <v>0</v>
      </c>
      <c r="BV198" s="50">
        <f t="shared" si="635"/>
        <v>0</v>
      </c>
      <c r="BW198" s="50">
        <f t="shared" si="683"/>
        <v>0</v>
      </c>
      <c r="BX198" s="50">
        <f t="shared" si="683"/>
        <v>0</v>
      </c>
      <c r="BY198" s="50">
        <f t="shared" si="683"/>
        <v>0</v>
      </c>
      <c r="BZ198" s="50">
        <f t="shared" si="683"/>
        <v>0</v>
      </c>
      <c r="CA198" s="50">
        <f t="shared" si="683"/>
        <v>0</v>
      </c>
      <c r="CB198" s="50">
        <f t="shared" si="683"/>
        <v>0</v>
      </c>
      <c r="CC198" s="50">
        <f t="shared" si="683"/>
        <v>0</v>
      </c>
      <c r="CD198" s="50">
        <f t="shared" si="683"/>
        <v>0</v>
      </c>
      <c r="CE198" s="50">
        <f t="shared" si="683"/>
        <v>0</v>
      </c>
      <c r="CF198" s="50">
        <f t="shared" si="683"/>
        <v>0</v>
      </c>
      <c r="CG198" s="50">
        <f t="shared" si="683"/>
        <v>0</v>
      </c>
      <c r="CH198" s="50">
        <f t="shared" si="683"/>
        <v>0</v>
      </c>
      <c r="CI198" s="50">
        <f t="array" ref="CI198">BR198</f>
        <v>0</v>
      </c>
      <c r="CJ198" s="50">
        <f t="array" ref="CJ198">CI198</f>
        <v>0</v>
      </c>
      <c r="CK198" s="50">
        <f t="array" ref="CK198">CJ198</f>
        <v>0</v>
      </c>
      <c r="CL198" s="50">
        <f t="array" ref="CL198">CK198</f>
        <v>0</v>
      </c>
      <c r="CM198" s="51">
        <f t="shared" si="637"/>
        <v>0</v>
      </c>
      <c r="CN198" s="51">
        <f t="shared" si="638"/>
        <v>0</v>
      </c>
      <c r="CO198" s="51">
        <f t="shared" si="639"/>
        <v>0</v>
      </c>
      <c r="CP198" s="51">
        <f t="shared" si="640"/>
        <v>0</v>
      </c>
      <c r="CQ198" s="51">
        <f t="shared" si="641"/>
        <v>0</v>
      </c>
      <c r="CR198" s="51">
        <f t="shared" si="684"/>
        <v>0</v>
      </c>
      <c r="CS198" s="51">
        <f t="shared" si="684"/>
        <v>0</v>
      </c>
      <c r="CT198" s="51">
        <f t="shared" si="684"/>
        <v>0</v>
      </c>
      <c r="CU198" s="51">
        <f t="shared" si="684"/>
        <v>0</v>
      </c>
      <c r="CV198" s="51">
        <f t="shared" si="684"/>
        <v>0</v>
      </c>
      <c r="CW198" s="51">
        <f t="shared" si="684"/>
        <v>0</v>
      </c>
      <c r="CX198" s="51">
        <f t="shared" si="684"/>
        <v>0</v>
      </c>
      <c r="CY198" s="51">
        <f t="shared" si="684"/>
        <v>0</v>
      </c>
      <c r="CZ198" s="51">
        <f t="shared" si="684"/>
        <v>0</v>
      </c>
      <c r="DA198" s="51">
        <f t="shared" si="684"/>
        <v>0</v>
      </c>
      <c r="DB198" s="51">
        <f t="shared" si="684"/>
        <v>0</v>
      </c>
      <c r="DC198" s="51">
        <f t="shared" si="684"/>
        <v>0</v>
      </c>
      <c r="DD198" s="46">
        <f t="shared" si="643"/>
        <v>0</v>
      </c>
      <c r="DE198" s="46">
        <f t="shared" si="644"/>
        <v>0</v>
      </c>
      <c r="DF198" s="41">
        <f t="array" ref="DF198">CM198</f>
        <v>0</v>
      </c>
      <c r="DG198" s="41">
        <f t="array" ref="DG198">DF198</f>
        <v>0</v>
      </c>
      <c r="DH198" s="41">
        <f t="array" ref="DH198">DG198</f>
        <v>0</v>
      </c>
      <c r="DI198" s="41">
        <f t="array" ref="DI198">DH198</f>
        <v>0</v>
      </c>
      <c r="DJ198" s="41"/>
      <c r="DK198" s="41"/>
      <c r="DL198" s="41"/>
      <c r="DM198" s="41"/>
      <c r="DN198" s="41"/>
      <c r="DO198" s="41"/>
      <c r="DP198" s="41"/>
    </row>
    <row r="199" spans="1:122" ht="12.75" hidden="1" customHeight="1" x14ac:dyDescent="0.25">
      <c r="A199" s="47" t="b">
        <f>$A$19</f>
        <v>0</v>
      </c>
      <c r="G199" s="104" t="s">
        <v>128</v>
      </c>
      <c r="H199" s="105" t="s">
        <v>218</v>
      </c>
      <c r="I199" s="106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7"/>
      <c r="AV199" s="107"/>
      <c r="AW199" s="107"/>
      <c r="AX199" s="107"/>
      <c r="AY199" s="107"/>
      <c r="AZ199" s="107"/>
      <c r="BA199" s="107"/>
      <c r="BB199" s="107"/>
      <c r="BC199" s="107"/>
      <c r="BD199" s="107"/>
      <c r="BE199" s="107"/>
      <c r="BF199" s="107"/>
      <c r="BG199" s="107"/>
      <c r="BH199" s="107"/>
      <c r="BI199" s="107"/>
      <c r="BJ199" s="107"/>
      <c r="BK199" s="107"/>
      <c r="BL199" s="107"/>
      <c r="BM199" s="107"/>
      <c r="BN199" s="107"/>
      <c r="BO199" s="107"/>
      <c r="BP199" s="107"/>
      <c r="BQ199" s="107"/>
      <c r="BR199" s="107"/>
      <c r="BS199" s="107"/>
      <c r="BT199" s="107"/>
      <c r="BU199" s="107"/>
      <c r="BV199" s="107"/>
      <c r="BW199" s="107"/>
      <c r="BX199" s="107"/>
      <c r="BY199" s="107"/>
      <c r="BZ199" s="107"/>
      <c r="CA199" s="107"/>
      <c r="CB199" s="107"/>
      <c r="CC199" s="107"/>
      <c r="CD199" s="107"/>
      <c r="CE199" s="107"/>
      <c r="CF199" s="107"/>
      <c r="CG199" s="107"/>
      <c r="CH199" s="107"/>
      <c r="CI199" s="107"/>
      <c r="CJ199" s="107"/>
      <c r="CK199" s="107"/>
      <c r="CL199" s="107"/>
      <c r="CM199" s="107"/>
      <c r="CN199" s="107"/>
      <c r="CO199" s="107"/>
      <c r="CP199" s="107"/>
      <c r="CQ199" s="107"/>
      <c r="CR199" s="107"/>
      <c r="CS199" s="107"/>
      <c r="CT199" s="107"/>
      <c r="CU199" s="107"/>
      <c r="CV199" s="107"/>
      <c r="CW199" s="107"/>
      <c r="CX199" s="107"/>
      <c r="CY199" s="107"/>
      <c r="CZ199" s="107"/>
      <c r="DA199" s="107"/>
      <c r="DB199" s="107"/>
      <c r="DC199" s="107"/>
      <c r="DD199" s="107"/>
      <c r="DE199" s="107"/>
      <c r="DF199" s="107"/>
      <c r="DG199" s="107"/>
      <c r="DH199" s="107"/>
      <c r="DI199" s="107"/>
      <c r="DJ199" s="107"/>
      <c r="DK199" s="107"/>
      <c r="DL199" s="107"/>
      <c r="DM199" s="107"/>
      <c r="DN199" s="107"/>
      <c r="DO199" s="107"/>
      <c r="DP199" s="107"/>
    </row>
    <row r="200" spans="1:122" ht="16.5" hidden="1" customHeight="1" x14ac:dyDescent="0.25">
      <c r="A200" s="47" t="b">
        <f>FALSE</f>
        <v>0</v>
      </c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  <c r="AA200" s="108"/>
      <c r="AB200" s="108"/>
      <c r="AC200" s="108"/>
      <c r="AD200" s="108"/>
      <c r="AE200" s="108"/>
      <c r="AF200" s="108"/>
      <c r="AG200" s="108"/>
      <c r="AH200" s="108"/>
      <c r="AI200" s="108"/>
      <c r="AJ200" s="108"/>
      <c r="AK200" s="108"/>
      <c r="AL200" s="108"/>
      <c r="AM200" s="108"/>
      <c r="AN200" s="108"/>
      <c r="AO200" s="108"/>
      <c r="AP200" s="108"/>
      <c r="AQ200" s="108"/>
      <c r="AR200" s="108"/>
      <c r="AS200" s="108"/>
      <c r="AT200" s="108"/>
      <c r="AU200" s="108"/>
      <c r="AV200" s="108"/>
      <c r="AW200" s="108"/>
      <c r="AX200" s="108"/>
      <c r="AY200" s="108"/>
      <c r="AZ200" s="108"/>
      <c r="BA200" s="108"/>
      <c r="BB200" s="108"/>
      <c r="BC200" s="108"/>
      <c r="BD200" s="108"/>
      <c r="BE200" s="108"/>
      <c r="BF200" s="108"/>
      <c r="BG200" s="108"/>
      <c r="BH200" s="108"/>
      <c r="BI200" s="108"/>
      <c r="BJ200" s="108"/>
      <c r="BK200" s="108"/>
      <c r="BL200" s="108"/>
      <c r="BM200" s="108"/>
      <c r="BN200" s="108"/>
      <c r="BO200" s="108"/>
      <c r="BP200" s="108"/>
      <c r="BQ200" s="108"/>
      <c r="BR200" s="108"/>
      <c r="BS200" s="108"/>
      <c r="BT200" s="108"/>
      <c r="BU200" s="108"/>
      <c r="BV200" s="108"/>
      <c r="BW200" s="108"/>
      <c r="BX200" s="108"/>
      <c r="BY200" s="108"/>
      <c r="BZ200" s="108"/>
      <c r="CA200" s="108"/>
      <c r="CB200" s="108"/>
      <c r="CC200" s="108"/>
      <c r="CD200" s="108"/>
      <c r="CE200" s="108"/>
      <c r="CF200" s="108"/>
      <c r="CG200" s="108"/>
      <c r="CH200" s="108"/>
      <c r="CI200" s="108"/>
      <c r="CJ200" s="108"/>
      <c r="CK200" s="108"/>
      <c r="CL200" s="108"/>
      <c r="CM200" s="108"/>
      <c r="CN200" s="108"/>
      <c r="CO200" s="108"/>
      <c r="CP200" s="108"/>
      <c r="CQ200" s="108"/>
      <c r="CR200" s="108"/>
      <c r="CS200" s="108"/>
      <c r="CT200" s="108"/>
      <c r="CU200" s="108"/>
      <c r="CV200" s="108"/>
      <c r="CW200" s="108"/>
      <c r="CX200" s="108"/>
      <c r="CY200" s="108"/>
      <c r="CZ200" s="108"/>
      <c r="DA200" s="108"/>
      <c r="DB200" s="108"/>
      <c r="DC200" s="108"/>
      <c r="DD200" s="108"/>
      <c r="DE200" s="108"/>
      <c r="DF200" s="108"/>
      <c r="DG200" s="108"/>
      <c r="DH200" s="108"/>
      <c r="DI200" s="108"/>
      <c r="DJ200" s="108"/>
      <c r="DK200" s="108"/>
      <c r="DL200" s="108"/>
      <c r="DM200" s="108"/>
      <c r="DN200" s="108"/>
      <c r="DO200" s="108"/>
      <c r="DP200" s="108"/>
    </row>
    <row r="201" spans="1:122" ht="15" hidden="1" customHeight="1" x14ac:dyDescent="0.25">
      <c r="A201" s="47" t="b">
        <f>FALSE</f>
        <v>0</v>
      </c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  <c r="AA201" s="72"/>
      <c r="AB201" s="72"/>
      <c r="AC201" s="72"/>
      <c r="AD201" s="72"/>
      <c r="AE201" s="72"/>
      <c r="AF201" s="72"/>
      <c r="AG201" s="72"/>
      <c r="AH201" s="72"/>
      <c r="AI201" s="72"/>
      <c r="AJ201" s="72"/>
      <c r="AK201" s="72"/>
      <c r="AL201" s="72"/>
      <c r="AM201" s="72"/>
      <c r="AN201" s="72"/>
      <c r="AO201" s="72"/>
      <c r="AP201" s="72"/>
      <c r="AQ201" s="72"/>
      <c r="AR201" s="72"/>
      <c r="AS201" s="72"/>
      <c r="AT201" s="72"/>
      <c r="AU201" s="72"/>
      <c r="AV201" s="72"/>
      <c r="AW201" s="72"/>
      <c r="AX201" s="72"/>
      <c r="AY201" s="72"/>
      <c r="AZ201" s="72"/>
      <c r="BA201" s="72"/>
      <c r="BB201" s="72"/>
      <c r="BC201" s="72"/>
      <c r="BD201" s="72"/>
      <c r="BE201" s="72"/>
      <c r="BF201" s="72"/>
      <c r="BG201" s="72"/>
      <c r="BH201" s="72"/>
      <c r="BI201" s="72"/>
      <c r="BJ201" s="72"/>
      <c r="BK201" s="72"/>
      <c r="BL201" s="72"/>
      <c r="BM201" s="72"/>
      <c r="BN201" s="72"/>
      <c r="BO201" s="72"/>
      <c r="BP201" s="72"/>
      <c r="BQ201" s="72"/>
      <c r="BR201" s="72"/>
      <c r="BS201" s="72"/>
      <c r="BT201" s="72"/>
      <c r="BU201" s="72"/>
      <c r="BV201" s="72"/>
      <c r="BW201" s="72"/>
      <c r="BX201" s="72"/>
      <c r="BY201" s="72"/>
      <c r="BZ201" s="72"/>
      <c r="CA201" s="72"/>
      <c r="CB201" s="72"/>
      <c r="CC201" s="72"/>
      <c r="CD201" s="72"/>
      <c r="CE201" s="72"/>
      <c r="CF201" s="72"/>
      <c r="CG201" s="72"/>
      <c r="CH201" s="72"/>
      <c r="CI201" s="72"/>
      <c r="CJ201" s="72"/>
      <c r="CK201" s="72"/>
      <c r="CL201" s="72"/>
      <c r="CM201" s="72"/>
      <c r="CN201" s="72"/>
      <c r="CO201" s="72"/>
      <c r="CP201" s="72"/>
      <c r="CQ201" s="72"/>
      <c r="CR201" s="72"/>
      <c r="CS201" s="72"/>
      <c r="CT201" s="72"/>
      <c r="CU201" s="72"/>
      <c r="CV201" s="72"/>
      <c r="CW201" s="72"/>
      <c r="CX201" s="72"/>
      <c r="CY201" s="72"/>
      <c r="CZ201" s="72"/>
      <c r="DA201" s="72"/>
      <c r="DB201" s="72"/>
      <c r="DC201" s="72"/>
      <c r="DD201" s="72"/>
      <c r="DE201" s="72"/>
      <c r="DF201" s="72"/>
      <c r="DG201" s="72"/>
      <c r="DH201" s="72"/>
      <c r="DI201" s="72"/>
      <c r="DJ201" s="72"/>
      <c r="DK201" s="72"/>
      <c r="DL201" s="72"/>
      <c r="DM201" s="72"/>
      <c r="DN201" s="72"/>
      <c r="DO201" s="72"/>
      <c r="DP201" s="72"/>
    </row>
    <row r="202" spans="1:122" s="62" customFormat="1" ht="15" hidden="1" customHeight="1" x14ac:dyDescent="0.2">
      <c r="A202" s="47" t="b">
        <f>$A$19</f>
        <v>0</v>
      </c>
      <c r="B202" s="8"/>
      <c r="C202" s="8"/>
      <c r="D202" s="8"/>
      <c r="E202" s="8"/>
      <c r="G202" s="109" t="s">
        <v>219</v>
      </c>
      <c r="H202" s="36" t="s">
        <v>220</v>
      </c>
      <c r="I202" s="37"/>
      <c r="J202" s="110" t="s">
        <v>221</v>
      </c>
      <c r="K202" s="111">
        <f>SUMIFS(K199:K201,$H199:$H201,$H202)</f>
        <v>0</v>
      </c>
      <c r="L202" s="111">
        <f>SUMIFS(L199:L201,$H199:$H201,$H202)</f>
        <v>0</v>
      </c>
      <c r="M202" s="111">
        <f>SUMIFS(M199:M201,$H199:$H201,$H202)</f>
        <v>0</v>
      </c>
      <c r="N202" s="45">
        <f>SUM(O202:R202)</f>
        <v>0</v>
      </c>
      <c r="O202" s="45">
        <f>SUM(S202:U202)</f>
        <v>0</v>
      </c>
      <c r="P202" s="45">
        <f>SUM(V202:X202)</f>
        <v>0</v>
      </c>
      <c r="Q202" s="45">
        <f>SUM(Y202:AA202)</f>
        <v>0</v>
      </c>
      <c r="R202" s="45">
        <f>SUM(AB202:AD202)</f>
        <v>0</v>
      </c>
      <c r="S202" s="111">
        <f t="shared" ref="S202:AD202" si="691">SUMIFS(S199:S201,$H199:$H201,$H202)</f>
        <v>0</v>
      </c>
      <c r="T202" s="111">
        <f t="shared" si="691"/>
        <v>0</v>
      </c>
      <c r="U202" s="111">
        <f t="shared" si="691"/>
        <v>0</v>
      </c>
      <c r="V202" s="111">
        <f t="shared" si="691"/>
        <v>0</v>
      </c>
      <c r="W202" s="111">
        <f t="shared" si="691"/>
        <v>0</v>
      </c>
      <c r="X202" s="111">
        <f t="shared" si="691"/>
        <v>0</v>
      </c>
      <c r="Y202" s="111">
        <f t="shared" si="691"/>
        <v>0</v>
      </c>
      <c r="Z202" s="111">
        <f t="shared" si="691"/>
        <v>0</v>
      </c>
      <c r="AA202" s="111">
        <f t="shared" si="691"/>
        <v>0</v>
      </c>
      <c r="AB202" s="111">
        <f t="shared" si="691"/>
        <v>0</v>
      </c>
      <c r="AC202" s="111">
        <f t="shared" si="691"/>
        <v>0</v>
      </c>
      <c r="AD202" s="111">
        <f t="shared" si="691"/>
        <v>0</v>
      </c>
      <c r="AE202" s="41">
        <f>SUM(AF202:AI202)</f>
        <v>0</v>
      </c>
      <c r="AF202" s="41">
        <f>SUM(AJ202:AL202)</f>
        <v>0</v>
      </c>
      <c r="AG202" s="41">
        <f>SUM(AM202:AO202)</f>
        <v>0</v>
      </c>
      <c r="AH202" s="41">
        <f>SUM(AP202:AR202)</f>
        <v>0</v>
      </c>
      <c r="AI202" s="41">
        <f>SUM(AS202:AU202)</f>
        <v>0</v>
      </c>
      <c r="AJ202" s="112">
        <f t="shared" ref="AJ202:AU202" si="692">SUMIFS(AJ199:AJ201,$H199:$H201,$H202)</f>
        <v>0</v>
      </c>
      <c r="AK202" s="112">
        <f t="shared" si="692"/>
        <v>0</v>
      </c>
      <c r="AL202" s="112">
        <f t="shared" si="692"/>
        <v>0</v>
      </c>
      <c r="AM202" s="112">
        <f t="shared" si="692"/>
        <v>0</v>
      </c>
      <c r="AN202" s="112">
        <f t="shared" si="692"/>
        <v>0</v>
      </c>
      <c r="AO202" s="112">
        <f t="shared" si="692"/>
        <v>0</v>
      </c>
      <c r="AP202" s="112">
        <f t="shared" si="692"/>
        <v>0</v>
      </c>
      <c r="AQ202" s="112">
        <f t="shared" si="692"/>
        <v>0</v>
      </c>
      <c r="AR202" s="112">
        <f t="shared" si="692"/>
        <v>0</v>
      </c>
      <c r="AS202" s="112">
        <f t="shared" si="692"/>
        <v>0</v>
      </c>
      <c r="AT202" s="112">
        <f t="shared" si="692"/>
        <v>0</v>
      </c>
      <c r="AU202" s="112">
        <f t="shared" si="692"/>
        <v>0</v>
      </c>
      <c r="AV202" s="45">
        <f>SUM(AW202:AZ202)</f>
        <v>0</v>
      </c>
      <c r="AW202" s="111">
        <f>SUMIFS(AW199:AW201,$H199:$H201,$H202)</f>
        <v>0</v>
      </c>
      <c r="AX202" s="111">
        <f>SUMIFS(AX199:AX201,$H199:$H201,$H202)</f>
        <v>0</v>
      </c>
      <c r="AY202" s="111">
        <f>SUMIFS(AY199:AY201,$H199:$H201,$H202)</f>
        <v>0</v>
      </c>
      <c r="AZ202" s="111">
        <f>SUMIFS(AZ199:AZ201,$H199:$H201,$H202)</f>
        <v>0</v>
      </c>
      <c r="BA202" s="45">
        <f>SUM(BB202:BE202)</f>
        <v>0</v>
      </c>
      <c r="BB202" s="45">
        <f>SUM(BF202:BH202)</f>
        <v>0</v>
      </c>
      <c r="BC202" s="45">
        <f>SUM(BI202:BK202)</f>
        <v>0</v>
      </c>
      <c r="BD202" s="45">
        <f>SUM(BL202:BN202)</f>
        <v>0</v>
      </c>
      <c r="BE202" s="45">
        <f>SUM(BO202:BQ202)</f>
        <v>0</v>
      </c>
      <c r="BF202" s="111">
        <f t="shared" ref="BF202:BQ202" si="693">SUMIFS(BF199:BF201,$H199:$H201,$H202)</f>
        <v>0</v>
      </c>
      <c r="BG202" s="111">
        <f t="shared" si="693"/>
        <v>0</v>
      </c>
      <c r="BH202" s="111">
        <f t="shared" si="693"/>
        <v>0</v>
      </c>
      <c r="BI202" s="111">
        <f t="shared" si="693"/>
        <v>0</v>
      </c>
      <c r="BJ202" s="111">
        <f t="shared" si="693"/>
        <v>0</v>
      </c>
      <c r="BK202" s="111">
        <f t="shared" si="693"/>
        <v>0</v>
      </c>
      <c r="BL202" s="111">
        <f t="shared" si="693"/>
        <v>0</v>
      </c>
      <c r="BM202" s="111">
        <f t="shared" si="693"/>
        <v>0</v>
      </c>
      <c r="BN202" s="111">
        <f t="shared" si="693"/>
        <v>0</v>
      </c>
      <c r="BO202" s="111">
        <f t="shared" si="693"/>
        <v>0</v>
      </c>
      <c r="BP202" s="111">
        <f t="shared" si="693"/>
        <v>0</v>
      </c>
      <c r="BQ202" s="111">
        <f t="shared" si="693"/>
        <v>0</v>
      </c>
      <c r="BR202" s="45">
        <f>SUM(BS202:BV202)</f>
        <v>0</v>
      </c>
      <c r="BS202" s="45">
        <f>SUM(BW202:BY202)</f>
        <v>0</v>
      </c>
      <c r="BT202" s="111">
        <f t="shared" ref="BT202:CH202" si="694">SUMIFS(BT199:BT201,$H199:$H201,$H202)</f>
        <v>0</v>
      </c>
      <c r="BU202" s="111">
        <f t="shared" si="694"/>
        <v>0</v>
      </c>
      <c r="BV202" s="111">
        <f t="shared" si="694"/>
        <v>0</v>
      </c>
      <c r="BW202" s="111">
        <f t="shared" si="694"/>
        <v>0</v>
      </c>
      <c r="BX202" s="111">
        <f t="shared" si="694"/>
        <v>0</v>
      </c>
      <c r="BY202" s="111">
        <f t="shared" si="694"/>
        <v>0</v>
      </c>
      <c r="BZ202" s="111">
        <f t="shared" si="694"/>
        <v>0</v>
      </c>
      <c r="CA202" s="111">
        <f t="shared" si="694"/>
        <v>0</v>
      </c>
      <c r="CB202" s="111">
        <f t="shared" si="694"/>
        <v>0</v>
      </c>
      <c r="CC202" s="111">
        <f t="shared" si="694"/>
        <v>0</v>
      </c>
      <c r="CD202" s="111">
        <f t="shared" si="694"/>
        <v>0</v>
      </c>
      <c r="CE202" s="111">
        <f t="shared" si="694"/>
        <v>0</v>
      </c>
      <c r="CF202" s="111">
        <f t="shared" si="694"/>
        <v>0</v>
      </c>
      <c r="CG202" s="111">
        <f t="shared" si="694"/>
        <v>0</v>
      </c>
      <c r="CH202" s="111">
        <f t="shared" si="694"/>
        <v>0</v>
      </c>
      <c r="CI202" s="45">
        <f t="array" ref="CI202">BR202</f>
        <v>0</v>
      </c>
      <c r="CJ202" s="45">
        <f t="array" ref="CJ202">CI202</f>
        <v>0</v>
      </c>
      <c r="CK202" s="45">
        <f t="array" ref="CK202">CJ202</f>
        <v>0</v>
      </c>
      <c r="CL202" s="45">
        <f t="array" ref="CL202">CK202</f>
        <v>0</v>
      </c>
      <c r="CM202" s="41">
        <f>SUM(CN202:CQ202)</f>
        <v>0</v>
      </c>
      <c r="CN202" s="41">
        <f>SUM(CR202:CT202)</f>
        <v>0</v>
      </c>
      <c r="CO202" s="41">
        <f>SUM(CU202:CW202)</f>
        <v>0</v>
      </c>
      <c r="CP202" s="41">
        <f>SUM(CX202:CZ202)</f>
        <v>0</v>
      </c>
      <c r="CQ202" s="41">
        <f>SUM(DA202:DC202)</f>
        <v>0</v>
      </c>
      <c r="CR202" s="112">
        <f t="shared" ref="CR202:DC202" si="695">SUMIFS(CR199:CR201,$H199:$H201,$H202)</f>
        <v>0</v>
      </c>
      <c r="CS202" s="112">
        <f t="shared" si="695"/>
        <v>0</v>
      </c>
      <c r="CT202" s="112">
        <f t="shared" si="695"/>
        <v>0</v>
      </c>
      <c r="CU202" s="112">
        <f t="shared" si="695"/>
        <v>0</v>
      </c>
      <c r="CV202" s="112">
        <f t="shared" si="695"/>
        <v>0</v>
      </c>
      <c r="CW202" s="112">
        <f t="shared" si="695"/>
        <v>0</v>
      </c>
      <c r="CX202" s="112">
        <f t="shared" si="695"/>
        <v>0</v>
      </c>
      <c r="CY202" s="112">
        <f t="shared" si="695"/>
        <v>0</v>
      </c>
      <c r="CZ202" s="112">
        <f t="shared" si="695"/>
        <v>0</v>
      </c>
      <c r="DA202" s="112">
        <f t="shared" si="695"/>
        <v>0</v>
      </c>
      <c r="DB202" s="112">
        <f t="shared" si="695"/>
        <v>0</v>
      </c>
      <c r="DC202" s="112">
        <f t="shared" si="695"/>
        <v>0</v>
      </c>
      <c r="DD202" s="51">
        <f>IF(AV202=0,0,CM202/AV202%)</f>
        <v>0</v>
      </c>
      <c r="DE202" s="51">
        <f>CM202-BR202</f>
        <v>0</v>
      </c>
      <c r="DF202" s="41">
        <f t="array" ref="DF202">CM202</f>
        <v>0</v>
      </c>
      <c r="DG202" s="41">
        <f t="array" ref="DG202">DF202</f>
        <v>0</v>
      </c>
      <c r="DH202" s="41">
        <f t="array" ref="DH202">DG202</f>
        <v>0</v>
      </c>
      <c r="DI202" s="41">
        <f t="array" ref="DI202">DH202</f>
        <v>0</v>
      </c>
      <c r="DJ202" s="41"/>
      <c r="DK202" s="41"/>
      <c r="DL202" s="41"/>
      <c r="DM202" s="41"/>
      <c r="DN202" s="41"/>
      <c r="DO202" s="41"/>
      <c r="DP202" s="41"/>
      <c r="DR202" s="63"/>
    </row>
    <row r="203" spans="1:122" s="34" customFormat="1" ht="24.75" hidden="1" customHeight="1" x14ac:dyDescent="0.2">
      <c r="A203" s="47" t="b">
        <f>$A$19</f>
        <v>0</v>
      </c>
      <c r="B203" s="8"/>
      <c r="C203" s="8"/>
      <c r="D203" s="8"/>
      <c r="E203" s="8"/>
      <c r="G203" s="35" t="s">
        <v>129</v>
      </c>
      <c r="H203" s="36" t="s">
        <v>222</v>
      </c>
      <c r="I203" s="37"/>
      <c r="J203" s="110" t="s">
        <v>223</v>
      </c>
      <c r="K203" s="113">
        <f t="shared" ref="K203:BV203" si="696">IF(K22=0,0,K202*1000/K22)</f>
        <v>0</v>
      </c>
      <c r="L203" s="113">
        <f t="shared" si="696"/>
        <v>0</v>
      </c>
      <c r="M203" s="113">
        <f t="shared" si="696"/>
        <v>0</v>
      </c>
      <c r="N203" s="113">
        <f t="shared" si="696"/>
        <v>0</v>
      </c>
      <c r="O203" s="113">
        <f t="shared" si="696"/>
        <v>0</v>
      </c>
      <c r="P203" s="113">
        <f t="shared" si="696"/>
        <v>0</v>
      </c>
      <c r="Q203" s="113">
        <f t="shared" si="696"/>
        <v>0</v>
      </c>
      <c r="R203" s="113">
        <f t="shared" si="696"/>
        <v>0</v>
      </c>
      <c r="S203" s="113">
        <f t="shared" si="696"/>
        <v>0</v>
      </c>
      <c r="T203" s="113">
        <f t="shared" si="696"/>
        <v>0</v>
      </c>
      <c r="U203" s="113">
        <f t="shared" si="696"/>
        <v>0</v>
      </c>
      <c r="V203" s="113">
        <f t="shared" si="696"/>
        <v>0</v>
      </c>
      <c r="W203" s="113">
        <f t="shared" si="696"/>
        <v>0</v>
      </c>
      <c r="X203" s="113">
        <f t="shared" si="696"/>
        <v>0</v>
      </c>
      <c r="Y203" s="113">
        <f t="shared" si="696"/>
        <v>0</v>
      </c>
      <c r="Z203" s="113">
        <f t="shared" si="696"/>
        <v>0</v>
      </c>
      <c r="AA203" s="113">
        <f t="shared" si="696"/>
        <v>0</v>
      </c>
      <c r="AB203" s="113">
        <f t="shared" si="696"/>
        <v>0</v>
      </c>
      <c r="AC203" s="113">
        <f t="shared" si="696"/>
        <v>0</v>
      </c>
      <c r="AD203" s="113">
        <f t="shared" si="696"/>
        <v>0</v>
      </c>
      <c r="AE203" s="114">
        <f t="shared" si="696"/>
        <v>0</v>
      </c>
      <c r="AF203" s="114">
        <f t="shared" si="696"/>
        <v>0</v>
      </c>
      <c r="AG203" s="114">
        <f t="shared" si="696"/>
        <v>0</v>
      </c>
      <c r="AH203" s="114">
        <f t="shared" si="696"/>
        <v>0</v>
      </c>
      <c r="AI203" s="114">
        <f t="shared" si="696"/>
        <v>0</v>
      </c>
      <c r="AJ203" s="114">
        <f t="shared" si="696"/>
        <v>0</v>
      </c>
      <c r="AK203" s="114">
        <f t="shared" si="696"/>
        <v>0</v>
      </c>
      <c r="AL203" s="114">
        <f t="shared" si="696"/>
        <v>0</v>
      </c>
      <c r="AM203" s="114">
        <f t="shared" si="696"/>
        <v>0</v>
      </c>
      <c r="AN203" s="114">
        <f t="shared" si="696"/>
        <v>0</v>
      </c>
      <c r="AO203" s="114">
        <f t="shared" si="696"/>
        <v>0</v>
      </c>
      <c r="AP203" s="114">
        <f t="shared" si="696"/>
        <v>0</v>
      </c>
      <c r="AQ203" s="114">
        <f t="shared" si="696"/>
        <v>0</v>
      </c>
      <c r="AR203" s="114">
        <f t="shared" si="696"/>
        <v>0</v>
      </c>
      <c r="AS203" s="114">
        <f t="shared" si="696"/>
        <v>0</v>
      </c>
      <c r="AT203" s="114">
        <f t="shared" si="696"/>
        <v>0</v>
      </c>
      <c r="AU203" s="114">
        <f t="shared" si="696"/>
        <v>0</v>
      </c>
      <c r="AV203" s="113">
        <f t="shared" si="696"/>
        <v>0</v>
      </c>
      <c r="AW203" s="113">
        <f t="shared" si="696"/>
        <v>0</v>
      </c>
      <c r="AX203" s="113">
        <f t="shared" si="696"/>
        <v>0</v>
      </c>
      <c r="AY203" s="113">
        <f t="shared" si="696"/>
        <v>0</v>
      </c>
      <c r="AZ203" s="113">
        <f t="shared" si="696"/>
        <v>0</v>
      </c>
      <c r="BA203" s="113">
        <f t="shared" si="696"/>
        <v>0</v>
      </c>
      <c r="BB203" s="113">
        <f t="shared" si="696"/>
        <v>0</v>
      </c>
      <c r="BC203" s="113">
        <f t="shared" si="696"/>
        <v>0</v>
      </c>
      <c r="BD203" s="113">
        <f t="shared" si="696"/>
        <v>0</v>
      </c>
      <c r="BE203" s="113">
        <f t="shared" si="696"/>
        <v>0</v>
      </c>
      <c r="BF203" s="113">
        <f t="shared" si="696"/>
        <v>0</v>
      </c>
      <c r="BG203" s="113">
        <f t="shared" si="696"/>
        <v>0</v>
      </c>
      <c r="BH203" s="113">
        <f t="shared" si="696"/>
        <v>0</v>
      </c>
      <c r="BI203" s="113">
        <f t="shared" si="696"/>
        <v>0</v>
      </c>
      <c r="BJ203" s="113">
        <f t="shared" si="696"/>
        <v>0</v>
      </c>
      <c r="BK203" s="113">
        <f t="shared" si="696"/>
        <v>0</v>
      </c>
      <c r="BL203" s="113">
        <f t="shared" si="696"/>
        <v>0</v>
      </c>
      <c r="BM203" s="113">
        <f t="shared" si="696"/>
        <v>0</v>
      </c>
      <c r="BN203" s="113">
        <f t="shared" si="696"/>
        <v>0</v>
      </c>
      <c r="BO203" s="113">
        <f t="shared" si="696"/>
        <v>0</v>
      </c>
      <c r="BP203" s="113">
        <f t="shared" si="696"/>
        <v>0</v>
      </c>
      <c r="BQ203" s="113">
        <f t="shared" si="696"/>
        <v>0</v>
      </c>
      <c r="BR203" s="113">
        <f t="shared" si="696"/>
        <v>0</v>
      </c>
      <c r="BS203" s="113">
        <f t="shared" si="696"/>
        <v>0</v>
      </c>
      <c r="BT203" s="113">
        <f t="shared" si="696"/>
        <v>0</v>
      </c>
      <c r="BU203" s="113">
        <f t="shared" si="696"/>
        <v>0</v>
      </c>
      <c r="BV203" s="113">
        <f t="shared" si="696"/>
        <v>0</v>
      </c>
      <c r="BW203" s="113">
        <f t="shared" ref="BW203:DC203" si="697">IF(BW22=0,0,BW202*1000/BW22)</f>
        <v>0</v>
      </c>
      <c r="BX203" s="113">
        <f t="shared" si="697"/>
        <v>0</v>
      </c>
      <c r="BY203" s="113">
        <f t="shared" si="697"/>
        <v>0</v>
      </c>
      <c r="BZ203" s="113">
        <f t="shared" si="697"/>
        <v>0</v>
      </c>
      <c r="CA203" s="113">
        <f t="shared" si="697"/>
        <v>0</v>
      </c>
      <c r="CB203" s="113">
        <f t="shared" si="697"/>
        <v>0</v>
      </c>
      <c r="CC203" s="113">
        <f t="shared" si="697"/>
        <v>0</v>
      </c>
      <c r="CD203" s="113">
        <f t="shared" si="697"/>
        <v>0</v>
      </c>
      <c r="CE203" s="113">
        <f t="shared" si="697"/>
        <v>0</v>
      </c>
      <c r="CF203" s="113">
        <f t="shared" si="697"/>
        <v>0</v>
      </c>
      <c r="CG203" s="113">
        <f t="shared" si="697"/>
        <v>0</v>
      </c>
      <c r="CH203" s="113">
        <f t="shared" si="697"/>
        <v>0</v>
      </c>
      <c r="CI203" s="113">
        <f t="shared" si="697"/>
        <v>0</v>
      </c>
      <c r="CJ203" s="113">
        <f t="shared" si="697"/>
        <v>0</v>
      </c>
      <c r="CK203" s="113">
        <f t="shared" si="697"/>
        <v>0</v>
      </c>
      <c r="CL203" s="113">
        <f t="shared" si="697"/>
        <v>0</v>
      </c>
      <c r="CM203" s="114">
        <f t="shared" si="697"/>
        <v>0</v>
      </c>
      <c r="CN203" s="114">
        <f t="shared" si="697"/>
        <v>0</v>
      </c>
      <c r="CO203" s="114">
        <f t="shared" si="697"/>
        <v>0</v>
      </c>
      <c r="CP203" s="114">
        <f t="shared" si="697"/>
        <v>0</v>
      </c>
      <c r="CQ203" s="114">
        <f t="shared" si="697"/>
        <v>0</v>
      </c>
      <c r="CR203" s="114">
        <f t="shared" si="697"/>
        <v>0</v>
      </c>
      <c r="CS203" s="114">
        <f t="shared" si="697"/>
        <v>0</v>
      </c>
      <c r="CT203" s="114">
        <f t="shared" si="697"/>
        <v>0</v>
      </c>
      <c r="CU203" s="114">
        <f t="shared" si="697"/>
        <v>0</v>
      </c>
      <c r="CV203" s="114">
        <f t="shared" si="697"/>
        <v>0</v>
      </c>
      <c r="CW203" s="114">
        <f t="shared" si="697"/>
        <v>0</v>
      </c>
      <c r="CX203" s="114">
        <f t="shared" si="697"/>
        <v>0</v>
      </c>
      <c r="CY203" s="114">
        <f t="shared" si="697"/>
        <v>0</v>
      </c>
      <c r="CZ203" s="114">
        <f t="shared" si="697"/>
        <v>0</v>
      </c>
      <c r="DA203" s="114">
        <f t="shared" si="697"/>
        <v>0</v>
      </c>
      <c r="DB203" s="114">
        <f t="shared" si="697"/>
        <v>0</v>
      </c>
      <c r="DC203" s="114">
        <f t="shared" si="697"/>
        <v>0</v>
      </c>
      <c r="DD203" s="46">
        <f>IF(AV203=0,0,CM203/AV203%)</f>
        <v>0</v>
      </c>
      <c r="DE203" s="46">
        <f>CM203-BR203</f>
        <v>0</v>
      </c>
      <c r="DF203" s="114">
        <f>IF(DF22=0,0,DF202*1000/DF22)</f>
        <v>0</v>
      </c>
      <c r="DG203" s="114">
        <f>IF(DG22=0,0,DG202*1000/DG22)</f>
        <v>0</v>
      </c>
      <c r="DH203" s="114">
        <f>IF(DH22=0,0,DH202*1000/DH22)</f>
        <v>0</v>
      </c>
      <c r="DI203" s="114">
        <f>IF(DI22=0,0,DI202*1000/DI22)</f>
        <v>0</v>
      </c>
      <c r="DJ203" s="41"/>
      <c r="DK203" s="41"/>
      <c r="DL203" s="41"/>
      <c r="DM203" s="41"/>
      <c r="DN203" s="41"/>
      <c r="DO203" s="41"/>
      <c r="DP203" s="41"/>
      <c r="DR203" s="42"/>
    </row>
    <row r="207" spans="1:122" ht="12.75" customHeight="1" x14ac:dyDescent="0.25">
      <c r="G207" s="115"/>
      <c r="H207" s="115"/>
      <c r="I207" s="115"/>
      <c r="J207" s="115"/>
      <c r="L207" s="47"/>
      <c r="CJ207" s="47"/>
      <c r="DG207" s="47"/>
    </row>
    <row r="208" spans="1:122" ht="12.75" customHeight="1" x14ac:dyDescent="0.25">
      <c r="G208" s="116"/>
      <c r="H208" s="116"/>
      <c r="I208" s="116"/>
      <c r="J208" s="116"/>
      <c r="L208" s="47"/>
      <c r="CJ208" s="47"/>
      <c r="DG208" s="47"/>
    </row>
    <row r="209" spans="1:122" ht="12.75" customHeight="1" x14ac:dyDescent="0.25">
      <c r="G209" s="116"/>
      <c r="H209" s="116"/>
      <c r="I209" s="116"/>
      <c r="J209" s="116"/>
    </row>
    <row r="210" spans="1:122" s="1" customFormat="1" ht="12.75" customHeight="1" x14ac:dyDescent="0.15">
      <c r="G210" s="116"/>
      <c r="H210" s="116"/>
      <c r="I210" s="116"/>
      <c r="J210" s="116"/>
      <c r="L210" s="117"/>
      <c r="CJ210" s="117"/>
      <c r="DG210" s="117"/>
      <c r="DR210" s="5"/>
    </row>
    <row r="212" spans="1:122" ht="7.5" customHeight="1" x14ac:dyDescent="0.25"/>
    <row r="213" spans="1:122" ht="7.5" customHeight="1" x14ac:dyDescent="0.25"/>
    <row r="214" spans="1:122" ht="7.5" customHeight="1" x14ac:dyDescent="0.25"/>
    <row r="215" spans="1:122" ht="7.5" customHeight="1" x14ac:dyDescent="0.25"/>
    <row r="216" spans="1:122" ht="7.5" customHeight="1" x14ac:dyDescent="0.25"/>
    <row r="217" spans="1:122" ht="7.5" customHeight="1" x14ac:dyDescent="0.25"/>
    <row r="219" spans="1:122" s="13" customFormat="1" ht="12.75" hidden="1" customHeight="1" x14ac:dyDescent="0.2">
      <c r="A219" s="7" t="s">
        <v>224</v>
      </c>
      <c r="B219" s="118"/>
      <c r="C219" s="118"/>
      <c r="D219" s="118"/>
      <c r="E219" s="118"/>
      <c r="F219" s="118"/>
      <c r="G219" s="118"/>
      <c r="H219" s="118"/>
      <c r="I219" s="118"/>
      <c r="J219" s="118"/>
      <c r="K219" s="118"/>
      <c r="L219" s="118"/>
      <c r="M219" s="118"/>
      <c r="N219" s="13" t="b">
        <f>TRUE</f>
        <v>1</v>
      </c>
      <c r="O219" s="13" t="b">
        <f>TRUE</f>
        <v>1</v>
      </c>
      <c r="P219" s="13" t="b">
        <f>TRUE</f>
        <v>1</v>
      </c>
      <c r="Q219" s="13" t="b">
        <f>TRUE</f>
        <v>1</v>
      </c>
      <c r="R219" s="13" t="b">
        <f>TRUE</f>
        <v>1</v>
      </c>
      <c r="S219" s="13" t="b">
        <f>TRUE</f>
        <v>1</v>
      </c>
      <c r="T219" s="13" t="b">
        <f>TRUE</f>
        <v>1</v>
      </c>
      <c r="U219" s="13" t="b">
        <f>TRUE</f>
        <v>1</v>
      </c>
      <c r="V219" s="13" t="b">
        <f>TRUE</f>
        <v>1</v>
      </c>
      <c r="W219" s="13" t="b">
        <f>TRUE</f>
        <v>1</v>
      </c>
      <c r="X219" s="13" t="b">
        <f>TRUE</f>
        <v>1</v>
      </c>
      <c r="Y219" s="13" t="b">
        <f>TRUE</f>
        <v>1</v>
      </c>
      <c r="Z219" s="13" t="b">
        <f>TRUE</f>
        <v>1</v>
      </c>
      <c r="AA219" s="13" t="b">
        <f>TRUE</f>
        <v>1</v>
      </c>
      <c r="AB219" s="13" t="b">
        <f>TRUE</f>
        <v>1</v>
      </c>
      <c r="AC219" s="13" t="b">
        <f>TRUE</f>
        <v>1</v>
      </c>
      <c r="AD219" s="13" t="b">
        <f>TRUE</f>
        <v>1</v>
      </c>
      <c r="BA219" s="13" t="b">
        <f>TRUE</f>
        <v>1</v>
      </c>
      <c r="BB219" s="13" t="b">
        <f>TRUE</f>
        <v>1</v>
      </c>
      <c r="BC219" s="13" t="b">
        <f>TRUE</f>
        <v>1</v>
      </c>
      <c r="BD219" s="13" t="b">
        <f>TRUE</f>
        <v>1</v>
      </c>
      <c r="BE219" s="13" t="b">
        <f>TRUE</f>
        <v>1</v>
      </c>
      <c r="BF219" s="13" t="b">
        <f>TRUE</f>
        <v>1</v>
      </c>
      <c r="BG219" s="13" t="b">
        <f>TRUE</f>
        <v>1</v>
      </c>
      <c r="BH219" s="13" t="b">
        <f>TRUE</f>
        <v>1</v>
      </c>
      <c r="BI219" s="13" t="b">
        <f>TRUE</f>
        <v>1</v>
      </c>
      <c r="BJ219" s="13" t="b">
        <f>TRUE</f>
        <v>1</v>
      </c>
      <c r="BK219" s="13" t="b">
        <f>TRUE</f>
        <v>1</v>
      </c>
      <c r="BL219" s="13" t="b">
        <f>TRUE</f>
        <v>1</v>
      </c>
      <c r="BM219" s="13" t="b">
        <f>TRUE</f>
        <v>1</v>
      </c>
      <c r="BN219" s="13" t="b">
        <f>TRUE</f>
        <v>1</v>
      </c>
      <c r="BO219" s="13" t="b">
        <f>TRUE</f>
        <v>1</v>
      </c>
      <c r="BP219" s="13" t="b">
        <f>TRUE</f>
        <v>1</v>
      </c>
      <c r="BQ219" s="13" t="b">
        <f>TRUE</f>
        <v>1</v>
      </c>
      <c r="BR219" s="13" t="b">
        <f>TRUE</f>
        <v>1</v>
      </c>
      <c r="BS219" s="13" t="b">
        <f>TRUE</f>
        <v>1</v>
      </c>
      <c r="BT219" s="13" t="b">
        <f>TRUE</f>
        <v>1</v>
      </c>
      <c r="BU219" s="13" t="b">
        <f>TRUE</f>
        <v>1</v>
      </c>
      <c r="BV219" s="13" t="b">
        <f>TRUE</f>
        <v>1</v>
      </c>
      <c r="BW219" s="13" t="b">
        <f>TRUE</f>
        <v>1</v>
      </c>
      <c r="BX219" s="13" t="b">
        <f>TRUE</f>
        <v>1</v>
      </c>
      <c r="BY219" s="13" t="b">
        <f>TRUE</f>
        <v>1</v>
      </c>
      <c r="BZ219" s="13" t="b">
        <f>TRUE</f>
        <v>1</v>
      </c>
      <c r="CA219" s="13" t="b">
        <f>TRUE</f>
        <v>1</v>
      </c>
      <c r="CB219" s="13" t="b">
        <f>TRUE</f>
        <v>1</v>
      </c>
      <c r="CC219" s="13" t="b">
        <f>TRUE</f>
        <v>1</v>
      </c>
      <c r="CD219" s="13" t="b">
        <f>TRUE</f>
        <v>1</v>
      </c>
      <c r="CE219" s="13" t="b">
        <f>TRUE</f>
        <v>1</v>
      </c>
      <c r="CF219" s="13" t="b">
        <f>TRUE</f>
        <v>1</v>
      </c>
      <c r="CG219" s="13" t="b">
        <f>TRUE</f>
        <v>1</v>
      </c>
      <c r="CH219" s="13" t="b">
        <f>TRUE</f>
        <v>1</v>
      </c>
      <c r="CI219" s="13" t="b">
        <f>TRUE</f>
        <v>1</v>
      </c>
      <c r="CJ219" s="13" t="b">
        <f>TRUE</f>
        <v>1</v>
      </c>
      <c r="CK219" s="13" t="b">
        <f>TRUE</f>
        <v>1</v>
      </c>
      <c r="CL219" s="13" t="b">
        <f>TRUE</f>
        <v>1</v>
      </c>
    </row>
    <row r="220" spans="1:122" s="13" customFormat="1" ht="12.75" hidden="1" customHeight="1" x14ac:dyDescent="0.2">
      <c r="A220" s="7" t="s">
        <v>8</v>
      </c>
      <c r="B220" s="118"/>
      <c r="C220" s="118"/>
      <c r="D220" s="118"/>
      <c r="E220" s="118"/>
      <c r="F220" s="118"/>
      <c r="G220" s="118"/>
      <c r="H220" s="118"/>
      <c r="I220" s="118"/>
      <c r="J220" s="118"/>
      <c r="K220" s="118"/>
      <c r="L220" s="118"/>
      <c r="M220" s="13" t="b">
        <f>TRUE</f>
        <v>1</v>
      </c>
      <c r="N220" s="13" t="b">
        <f>TRUE</f>
        <v>1</v>
      </c>
      <c r="O220" s="13" t="b">
        <f>TRUE</f>
        <v>1</v>
      </c>
      <c r="P220" s="13" t="b">
        <f>TRUE</f>
        <v>1</v>
      </c>
      <c r="Q220" s="13" t="b">
        <f>TRUE</f>
        <v>1</v>
      </c>
      <c r="R220" s="13" t="b">
        <f>TRUE</f>
        <v>1</v>
      </c>
      <c r="S220" s="13" t="b">
        <f>TRUE</f>
        <v>1</v>
      </c>
      <c r="T220" s="13" t="b">
        <f>TRUE</f>
        <v>1</v>
      </c>
      <c r="U220" s="13" t="b">
        <f>TRUE</f>
        <v>1</v>
      </c>
      <c r="V220" s="13" t="b">
        <f>TRUE</f>
        <v>1</v>
      </c>
      <c r="W220" s="13" t="b">
        <f>TRUE</f>
        <v>1</v>
      </c>
      <c r="X220" s="13" t="b">
        <f>TRUE</f>
        <v>1</v>
      </c>
      <c r="Y220" s="13" t="b">
        <f>TRUE</f>
        <v>1</v>
      </c>
      <c r="Z220" s="13" t="b">
        <f>TRUE</f>
        <v>1</v>
      </c>
      <c r="AA220" s="13" t="b">
        <f>TRUE</f>
        <v>1</v>
      </c>
      <c r="AB220" s="13" t="b">
        <f>TRUE</f>
        <v>1</v>
      </c>
      <c r="AC220" s="13" t="b">
        <f>TRUE</f>
        <v>1</v>
      </c>
      <c r="AD220" s="13" t="b">
        <f>TRUE</f>
        <v>1</v>
      </c>
      <c r="AV220" s="13" t="b">
        <f>TRUE</f>
        <v>1</v>
      </c>
      <c r="AW220" s="13" t="b">
        <f>TRUE</f>
        <v>1</v>
      </c>
      <c r="AX220" s="13" t="b">
        <f>TRUE</f>
        <v>1</v>
      </c>
      <c r="AY220" s="13" t="b">
        <f>TRUE</f>
        <v>1</v>
      </c>
      <c r="AZ220" s="13" t="b">
        <f>TRUE</f>
        <v>1</v>
      </c>
      <c r="BA220" s="13" t="b">
        <f>TRUE</f>
        <v>1</v>
      </c>
      <c r="BB220" s="13" t="b">
        <f>TRUE</f>
        <v>1</v>
      </c>
      <c r="BC220" s="13" t="b">
        <f>TRUE</f>
        <v>1</v>
      </c>
      <c r="BD220" s="13" t="b">
        <f>TRUE</f>
        <v>1</v>
      </c>
      <c r="BE220" s="13" t="b">
        <f>TRUE</f>
        <v>1</v>
      </c>
      <c r="BF220" s="13" t="b">
        <f>TRUE</f>
        <v>1</v>
      </c>
      <c r="BG220" s="13" t="b">
        <f>TRUE</f>
        <v>1</v>
      </c>
      <c r="BH220" s="13" t="b">
        <f>TRUE</f>
        <v>1</v>
      </c>
      <c r="BI220" s="13" t="b">
        <f>TRUE</f>
        <v>1</v>
      </c>
      <c r="BJ220" s="13" t="b">
        <f>TRUE</f>
        <v>1</v>
      </c>
      <c r="BK220" s="13" t="b">
        <f>TRUE</f>
        <v>1</v>
      </c>
      <c r="BL220" s="13" t="b">
        <f>TRUE</f>
        <v>1</v>
      </c>
      <c r="BM220" s="13" t="b">
        <f>TRUE</f>
        <v>1</v>
      </c>
      <c r="BN220" s="13" t="b">
        <f>TRUE</f>
        <v>1</v>
      </c>
      <c r="BO220" s="13" t="b">
        <f>TRUE</f>
        <v>1</v>
      </c>
      <c r="BP220" s="13" t="b">
        <f>TRUE</f>
        <v>1</v>
      </c>
      <c r="BQ220" s="13" t="b">
        <f>TRUE</f>
        <v>1</v>
      </c>
      <c r="BR220" s="13" t="b">
        <f>TRUE</f>
        <v>1</v>
      </c>
      <c r="BS220" s="13" t="b">
        <f>TRUE</f>
        <v>1</v>
      </c>
      <c r="BT220" s="13" t="b">
        <f>TRUE</f>
        <v>1</v>
      </c>
      <c r="BU220" s="13" t="b">
        <f>TRUE</f>
        <v>1</v>
      </c>
      <c r="BV220" s="13" t="b">
        <f>TRUE</f>
        <v>1</v>
      </c>
      <c r="BW220" s="13" t="b">
        <f>TRUE</f>
        <v>1</v>
      </c>
      <c r="BX220" s="13" t="b">
        <f>TRUE</f>
        <v>1</v>
      </c>
      <c r="BY220" s="13" t="b">
        <f>TRUE</f>
        <v>1</v>
      </c>
      <c r="BZ220" s="13" t="b">
        <f>TRUE</f>
        <v>1</v>
      </c>
      <c r="CA220" s="13" t="b">
        <f>TRUE</f>
        <v>1</v>
      </c>
      <c r="CB220" s="13" t="b">
        <f>TRUE</f>
        <v>1</v>
      </c>
      <c r="CC220" s="13" t="b">
        <f>TRUE</f>
        <v>1</v>
      </c>
      <c r="CD220" s="13" t="b">
        <f>TRUE</f>
        <v>1</v>
      </c>
      <c r="CE220" s="13" t="b">
        <f>TRUE</f>
        <v>1</v>
      </c>
      <c r="CF220" s="13" t="b">
        <f>TRUE</f>
        <v>1</v>
      </c>
      <c r="CG220" s="13" t="b">
        <f>TRUE</f>
        <v>1</v>
      </c>
      <c r="CH220" s="13" t="b">
        <f>TRUE</f>
        <v>1</v>
      </c>
      <c r="CI220" s="13" t="b">
        <f>TRUE</f>
        <v>1</v>
      </c>
      <c r="CJ220" s="13" t="b">
        <f>TRUE</f>
        <v>1</v>
      </c>
      <c r="CK220" s="13" t="b">
        <f>TRUE</f>
        <v>1</v>
      </c>
      <c r="CL220" s="13" t="b">
        <f>TRUE</f>
        <v>1</v>
      </c>
    </row>
  </sheetData>
  <sheetProtection formatColumns="0" formatRows="0" insertRows="0" deleteColumns="0" deleteRows="0" sort="0" autoFilter="0"/>
  <mergeCells count="42">
    <mergeCell ref="F106:F114"/>
    <mergeCell ref="G207:J207"/>
    <mergeCell ref="O16:R16"/>
    <mergeCell ref="S16:AD16"/>
    <mergeCell ref="AF16:AI16"/>
    <mergeCell ref="AJ16:AU16"/>
    <mergeCell ref="AW16:AZ16"/>
    <mergeCell ref="BB16:BE16"/>
    <mergeCell ref="BF16:BQ16"/>
    <mergeCell ref="BS16:BV16"/>
    <mergeCell ref="BW16:CH16"/>
    <mergeCell ref="CR15:DC15"/>
    <mergeCell ref="DD15:DD18"/>
    <mergeCell ref="DE15:DE18"/>
    <mergeCell ref="DF15:DI15"/>
    <mergeCell ref="DJ15:DP18"/>
    <mergeCell ref="CR16:DC16"/>
    <mergeCell ref="BR15:BR17"/>
    <mergeCell ref="BS15:BV15"/>
    <mergeCell ref="BW15:CH15"/>
    <mergeCell ref="CI15:CL15"/>
    <mergeCell ref="CM15:CM17"/>
    <mergeCell ref="CN15:CQ15"/>
    <mergeCell ref="CN16:CQ16"/>
    <mergeCell ref="AJ15:AU15"/>
    <mergeCell ref="AV15:AV17"/>
    <mergeCell ref="AW15:AZ15"/>
    <mergeCell ref="BA15:BA17"/>
    <mergeCell ref="BB15:BE15"/>
    <mergeCell ref="BF15:BQ15"/>
    <mergeCell ref="M15:M17"/>
    <mergeCell ref="N15:N17"/>
    <mergeCell ref="O15:R15"/>
    <mergeCell ref="S15:AD15"/>
    <mergeCell ref="AE15:AE17"/>
    <mergeCell ref="AF15:AI15"/>
    <mergeCell ref="G15:G17"/>
    <mergeCell ref="H15:H17"/>
    <mergeCell ref="I15:I17"/>
    <mergeCell ref="J15:J17"/>
    <mergeCell ref="K15:K17"/>
    <mergeCell ref="L15:L17"/>
  </mergeCells>
  <dataValidations count="3">
    <dataValidation type="decimal" allowBlank="1" showInputMessage="1" showErrorMessage="1" errorTitle="Внимание" error="Допускается ввод только действительных чисел!" sqref="CN107:DC114 CJ107:CL114 BS107:CH114 BB107:BQ114 AW107:AZ114 AQ107:AT114 AL107:AO114 U107:AJ114 P107:S114 K107:N114 K106:DC106 AE116:AE133 BS20:CH21 AE137:AI165 AW103:BQ103 CI19:CM19 DF64:DI95 BW32:CH49 BW23:CH30 K65:M74 AW76:AZ92 AV19 AW23:AZ30 DF179:DI198 AW20:AZ21 BA19 BF23:BQ30 CN22:CQ32 BF32:BQ49 BR19 BB20:BQ21 BW147:CH164 BA66:BA73 BA181:BA188 BA116:BE116 K103:AU103 DF52:DI59 AW32:AZ49 AW147:AZ164 BB22:BE50 BA126:BA133 BF147:BQ164 BB64:BE95 BF191:BQ198 CM148:CM164 BF94:BQ95 BA76:BA83 AW94:AZ95 K32:M49 CN125:DC133 AW180:AZ189 AW125:AZ133 N137:R165 BA138:BA145 BB137:BE147 BW180:CL180 AW99:BQ99 CR180:DC180 BA85:BA95 BB179:BE198 BS181:CH189 AW65:AZ74 BA33:BA50 BS191:CH198 CN190:CQ190 BA202:BE202 DF99:DI99 K180:M189 AJ191:AU198 K117:M133 DF103:DI103 AW117:BQ124 DF19:DI50 AW191:BA198 BS66:CH74 K94:M95 BS75:BV75 BS202 BS22:BV50 BS137:BV165 CI137:CL165 BF65:BQ74 BF76:BQ92 BB125:BQ133 BS64:BV65 BF180:BQ189 N31:N50 K19:N19 S32:AD49 S147:AD164 S117:AD124 K191:M198 N64:R95 S65:AD74 O125:AD133 CN181:DC189 S76:AD92 CN179:CQ180 S180:AD189 CN202:CQ202 AW52:CM59 AJ23:AU30 AE19 AJ32:AU49 AJ117:AU124 AJ147:AU164 S191:AD198 AJ65:AU74 AF125:AU133 AJ76:AU92 BR33:BR50 AJ180:AU189 K76:M92 O22:R50 BW117:CH133 CR65:DC65 K147:M164 BS103:DC103 K52:AU59 BA148:BE165 BW65:CH65 BR148:BR165 BS93:BV95 BS116:BV133 BW94:CH95 AF116:AI124 BS190:BV190 BS179:BV180 BS99:DC99 CR52:DC59 AJ94:AU95 K99:AU99 CN76:DC92 AW167:DC174 CI64:CL95 BS76:CH92 CI179:CL179 K167:AU174 CM94:DC95 CI20:CL50 CI116:CL133 S94:AD95 CI202:CL202 CI181:CL198 DF167:DI174 CM33:CM50 K23:N30 N22 N179:R198 O116:R124 N116:N133 DF116:DI133 N202:R202 K20:AU21 AE64:AI95 S23:AD30 AE202:AI202 AE179:AI198 DF137:DI165 DF202:DI202 AE22:AI50 CN75:CQ75 CN66:DC74 CN64:CQ65 CR32:DC49 CN20:DC21 CR23:DC30 CM117:DC124 CR147:DC164 CN137:CQ164 CN116:CQ116 CN191:DC198">
      <formula1>-9.99999999999999E+23</formula1>
      <formula2>9.99999999999999E+23</formula2>
    </dataValidation>
    <dataValidation type="decimal" allowBlank="1" showErrorMessage="1" errorTitle="Ошибка" error="Допускается ввод только действительных чисел!" sqref="DD106:DE114 DD202:DE203 AJ202:AU202 AW202:AZ202 DD20:DE50 BF202:BQ202 BT202:CH202 CR202:DC202 S202:AD202 K202:M202 DD64:DE95 DD99:DE99 DD103:DE103 DD116:DE165 DD52:DE59 DD179:DE198 DD167:DE174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K102:DP102 K98:DP98 K115:DP115 K63:DP63 I178:DP178">
      <formula1>900</formula1>
    </dataValidation>
  </dataValidations>
  <pageMargins left="0.7" right="0.7" top="0.75" bottom="0.75" header="0.3" footer="0.3"/>
  <pageSetup orientation="portrait" r:id="rId1"/>
  <headerFooter>
    <oddHeader>&amp;L&amp;C&amp;R</oddHeader>
    <oddFooter>&amp;L&amp;C&amp;R</oddFooter>
    <evenHeader>&amp;L&amp;C&amp;R</evenHeader>
    <evenFooter>&amp;L&amp;C&amp;R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25</vt:i4>
      </vt:variant>
    </vt:vector>
  </HeadingPairs>
  <TitlesOfParts>
    <vt:vector size="26" baseType="lpstr">
      <vt:lpstr>Баланс</vt:lpstr>
      <vt:lpstr>BALANCE_BLOCK_9</vt:lpstr>
      <vt:lpstr>BALANCE_CheckFormula_4</vt:lpstr>
      <vt:lpstr>BALANCE_CheckFormula_511</vt:lpstr>
      <vt:lpstr>BALANCE_CheckFormula_512</vt:lpstr>
      <vt:lpstr>BALANCE_CheckFormula_52</vt:lpstr>
      <vt:lpstr>BALANCE_CheckFormula_8</vt:lpstr>
      <vt:lpstr>BALANCE_END_CELL</vt:lpstr>
      <vt:lpstr>BALANCE_FIRST_DATA_CELL</vt:lpstr>
      <vt:lpstr>BALANCE_FUEL_TYPE_IDS</vt:lpstr>
      <vt:lpstr>BALANCE_MARKER_p5</vt:lpstr>
      <vt:lpstr>BALANCE_vis_reg_flags</vt:lpstr>
      <vt:lpstr>BALANCE_vis_reg_flags_2</vt:lpstr>
      <vt:lpstr>CheckListBALANCE_YEAR_1</vt:lpstr>
      <vt:lpstr>CheckListBALANCE_YEAR_2</vt:lpstr>
      <vt:lpstr>CheckListBALANCE_YEAR_3</vt:lpstr>
      <vt:lpstr>CheckListBALANCE_YEAR_4</vt:lpstr>
      <vt:lpstr>InsB_BALANCE_4_2</vt:lpstr>
      <vt:lpstr>InsB_BALANCE_5_11</vt:lpstr>
      <vt:lpstr>InsB_BALANCE_5_12</vt:lpstr>
      <vt:lpstr>InsB_BALANCE_5_2</vt:lpstr>
      <vt:lpstr>InsB_BALANCE_8_2</vt:lpstr>
      <vt:lpstr>InsB_BALANCE_9</vt:lpstr>
      <vt:lpstr>PRELOAD_BALANCE</vt:lpstr>
      <vt:lpstr>START_VIS_BALANCE</vt:lpstr>
      <vt:lpstr>wsBalance_checkUdelRashodFuel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2025-04-28T11:36:45Z</dcterms:created>
  <dcterms:modified xsi:type="dcterms:W3CDTF">2025-04-28T11:38:02Z</dcterms:modified>
</cp:coreProperties>
</file>